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92.168.1.100\proyectos\CLIENTES\ONEKIN\HERRAMIENTAS\HERRAMIENTAS DE FINANZAS\Excel\"/>
    </mc:Choice>
  </mc:AlternateContent>
  <bookViews>
    <workbookView xWindow="0" yWindow="0" windowWidth="28800" windowHeight="12435" tabRatio="840"/>
  </bookViews>
  <sheets>
    <sheet name="AURKEZPENA" sheetId="11" r:id="rId1"/>
    <sheet name="DIRUZAINTZAKO AURREKONTUA" sheetId="3" r:id="rId2"/>
    <sheet name="GALDU-IRABAZIEN KONTUA" sheetId="2" r:id="rId3"/>
    <sheet name="EGOERA-BALANTZEA " sheetId="1" r:id="rId4"/>
    <sheet name="G-I konparaketa" sheetId="6" r:id="rId5"/>
    <sheet name="Konparatiboaren BALANTZEA" sheetId="7" r:id="rId6"/>
    <sheet name="CÁLCULO AMORTIZACIÓN" sheetId="8" r:id="rId7"/>
    <sheet name="TOTAL CALCULOS AMORTIZACION" sheetId="10" r:id="rId8"/>
  </sheets>
  <externalReferences>
    <externalReference r:id="rId9"/>
  </externalReferences>
  <definedNames>
    <definedName name="_xlnm.Print_Area" localSheetId="6">'CÁLCULO AMORTIZACIÓN'!$B$1:$H$30</definedName>
    <definedName name="_xlnm.Print_Area" localSheetId="1">'DIRUZAINTZAKO AURREKONTUA'!$A$1:$N$82</definedName>
    <definedName name="_xlnm.Print_Area" localSheetId="3">'EGOERA-BALANTZEA '!$A$1:$D$85</definedName>
    <definedName name="_xlnm.Print_Area" localSheetId="2">'GALDU-IRABAZIEN KONTUA'!$A$1:$D$63</definedName>
    <definedName name="_xlnm.Print_Area" localSheetId="4">'G-I konparaketa'!$A$1:$A$63</definedName>
    <definedName name="_xlnm.Print_Area" localSheetId="5">'Konparatiboaren BALANTZEA'!$A$1:$A$85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1" l="1"/>
  <c r="B28" i="10"/>
  <c r="B27" i="10"/>
  <c r="C41" i="8"/>
  <c r="B29" i="10"/>
  <c r="B30" i="10"/>
  <c r="C44" i="8"/>
  <c r="B31" i="10"/>
  <c r="C45" i="8"/>
  <c r="B32" i="10"/>
  <c r="C46" i="8"/>
  <c r="B33" i="10"/>
  <c r="C47" i="8"/>
  <c r="B34" i="10"/>
  <c r="C48" i="8"/>
  <c r="B35" i="10"/>
  <c r="C49" i="8"/>
  <c r="B36" i="10"/>
  <c r="B37" i="10"/>
  <c r="C51" i="8"/>
  <c r="B38" i="10"/>
  <c r="C52" i="8"/>
  <c r="B39" i="10"/>
  <c r="C53" i="8"/>
  <c r="B40" i="10"/>
  <c r="C54" i="8"/>
  <c r="B41" i="10"/>
  <c r="B42" i="10"/>
  <c r="C56" i="8"/>
  <c r="B43" i="10"/>
  <c r="C57" i="8"/>
  <c r="B44" i="10"/>
  <c r="B45" i="10"/>
  <c r="B46" i="10"/>
  <c r="C60" i="8"/>
  <c r="B47" i="10"/>
  <c r="B48" i="10"/>
  <c r="B49" i="10"/>
  <c r="B50" i="10"/>
  <c r="B51" i="10"/>
  <c r="C65" i="8"/>
  <c r="B52" i="10"/>
  <c r="B53" i="10"/>
  <c r="B54" i="10"/>
  <c r="C68" i="8"/>
  <c r="B55" i="10"/>
  <c r="C69" i="8"/>
  <c r="B56" i="10"/>
  <c r="B57" i="10"/>
  <c r="B58" i="10"/>
  <c r="B59" i="10"/>
  <c r="B60" i="10"/>
  <c r="D11" i="8"/>
  <c r="C12" i="8"/>
  <c r="C74" i="8"/>
  <c r="C72" i="8"/>
  <c r="C42" i="8"/>
  <c r="C50" i="8"/>
  <c r="C62" i="8"/>
  <c r="C73" i="8"/>
  <c r="C70" i="8"/>
  <c r="C61" i="8"/>
  <c r="C59" i="8"/>
  <c r="C71" i="8"/>
  <c r="C58" i="8"/>
  <c r="C55" i="8"/>
  <c r="C67" i="8"/>
  <c r="C43" i="8"/>
  <c r="C66" i="8"/>
  <c r="C64" i="8"/>
  <c r="C63" i="8"/>
  <c r="B6" i="2"/>
  <c r="E11" i="8"/>
  <c r="C13" i="8"/>
  <c r="C14" i="8"/>
  <c r="G18" i="8"/>
  <c r="G19" i="8"/>
  <c r="G20" i="8"/>
  <c r="G21" i="8"/>
  <c r="C22" i="8"/>
  <c r="G22" i="8"/>
  <c r="G23" i="8"/>
  <c r="G24" i="8"/>
  <c r="G25" i="8"/>
  <c r="G26" i="8"/>
  <c r="G27" i="8"/>
  <c r="G28" i="8"/>
  <c r="G29" i="8"/>
  <c r="C17" i="8"/>
  <c r="C26" i="8"/>
  <c r="C23" i="8"/>
  <c r="C18" i="8"/>
  <c r="C16" i="8"/>
  <c r="C19" i="8"/>
  <c r="B29" i="2"/>
  <c r="B15" i="2"/>
  <c r="B5" i="2"/>
  <c r="B14" i="2"/>
  <c r="C9" i="2"/>
  <c r="B11" i="3"/>
  <c r="N15" i="3"/>
  <c r="N61" i="3"/>
  <c r="B72" i="3"/>
  <c r="N51" i="3"/>
  <c r="B45" i="3"/>
  <c r="N14" i="3"/>
  <c r="N5" i="3"/>
  <c r="B25" i="1"/>
  <c r="N8" i="3"/>
  <c r="N66" i="3"/>
  <c r="B6" i="1"/>
  <c r="N16" i="3"/>
  <c r="N33" i="3"/>
  <c r="N23" i="3"/>
  <c r="N6" i="3"/>
  <c r="B65" i="1"/>
  <c r="B42" i="1"/>
  <c r="B35" i="1"/>
  <c r="N7" i="3"/>
  <c r="N63" i="3"/>
  <c r="B28" i="2"/>
  <c r="B43" i="2"/>
  <c r="B46" i="2"/>
  <c r="B49" i="2"/>
  <c r="B52" i="2"/>
  <c r="C10" i="2"/>
  <c r="B34" i="1"/>
  <c r="B83" i="1"/>
  <c r="C39" i="2"/>
  <c r="C37" i="2"/>
  <c r="C44" i="2"/>
  <c r="C45" i="2"/>
  <c r="B14" i="1"/>
  <c r="B5" i="1"/>
  <c r="B29" i="1"/>
  <c r="B56" i="2"/>
  <c r="B62" i="2"/>
  <c r="B49" i="1"/>
  <c r="C5" i="2"/>
  <c r="K11" i="3"/>
  <c r="I11" i="3"/>
  <c r="E45" i="3"/>
  <c r="C72" i="3"/>
  <c r="D72" i="3"/>
  <c r="E72" i="3"/>
  <c r="F72" i="3"/>
  <c r="G72" i="3"/>
  <c r="H72" i="3"/>
  <c r="I72" i="3"/>
  <c r="J72" i="3"/>
  <c r="K72" i="3"/>
  <c r="L72" i="3"/>
  <c r="M72" i="3"/>
  <c r="N60" i="3"/>
  <c r="N62" i="3"/>
  <c r="N64" i="3"/>
  <c r="N65" i="3"/>
  <c r="N67" i="3"/>
  <c r="N68" i="3"/>
  <c r="N69" i="3"/>
  <c r="N70" i="3"/>
  <c r="N71" i="3"/>
  <c r="N59" i="3"/>
  <c r="C56" i="3"/>
  <c r="D56" i="3"/>
  <c r="E56" i="3"/>
  <c r="F56" i="3"/>
  <c r="G56" i="3"/>
  <c r="H56" i="3"/>
  <c r="I56" i="3"/>
  <c r="J56" i="3"/>
  <c r="K56" i="3"/>
  <c r="L56" i="3"/>
  <c r="M56" i="3"/>
  <c r="B56" i="3"/>
  <c r="B74" i="3"/>
  <c r="N52" i="3"/>
  <c r="N53" i="3"/>
  <c r="N54" i="3"/>
  <c r="N55" i="3"/>
  <c r="N17" i="3"/>
  <c r="N18" i="3"/>
  <c r="N19" i="3"/>
  <c r="N20" i="3"/>
  <c r="N21" i="3"/>
  <c r="N22" i="3"/>
  <c r="N24" i="3"/>
  <c r="N25" i="3"/>
  <c r="N26" i="3"/>
  <c r="N27" i="3"/>
  <c r="N28" i="3"/>
  <c r="N29" i="3"/>
  <c r="N30" i="3"/>
  <c r="N31" i="3"/>
  <c r="N32" i="3"/>
  <c r="N34" i="3"/>
  <c r="N35" i="3"/>
  <c r="N36" i="3"/>
  <c r="N37" i="3"/>
  <c r="N38" i="3"/>
  <c r="N39" i="3"/>
  <c r="N40" i="3"/>
  <c r="N41" i="3"/>
  <c r="N42" i="3"/>
  <c r="N43" i="3"/>
  <c r="N44" i="3"/>
  <c r="C45" i="3"/>
  <c r="D45" i="3"/>
  <c r="F45" i="3"/>
  <c r="G45" i="3"/>
  <c r="H45" i="3"/>
  <c r="I45" i="3"/>
  <c r="J45" i="3"/>
  <c r="K45" i="3"/>
  <c r="L45" i="3"/>
  <c r="M45" i="3"/>
  <c r="N9" i="3"/>
  <c r="N10" i="3"/>
  <c r="H11" i="3"/>
  <c r="J11" i="3"/>
  <c r="L11" i="3"/>
  <c r="M11" i="3"/>
  <c r="D11" i="3"/>
  <c r="E11" i="3"/>
  <c r="F11" i="3"/>
  <c r="G11" i="3"/>
  <c r="C11" i="3"/>
  <c r="C40" i="1"/>
  <c r="C9" i="1"/>
  <c r="C25" i="1"/>
  <c r="C26" i="1"/>
  <c r="C27" i="1"/>
  <c r="C19" i="1"/>
  <c r="M47" i="3"/>
  <c r="L47" i="3"/>
  <c r="C22" i="2"/>
  <c r="C26" i="2"/>
  <c r="C24" i="2"/>
  <c r="C23" i="2"/>
  <c r="C25" i="2"/>
  <c r="C11" i="2"/>
  <c r="C16" i="2"/>
  <c r="M74" i="3"/>
  <c r="E74" i="3"/>
  <c r="I47" i="3"/>
  <c r="C32" i="2"/>
  <c r="C41" i="2"/>
  <c r="C6" i="2"/>
  <c r="C42" i="2"/>
  <c r="C40" i="2"/>
  <c r="C38" i="2"/>
  <c r="C18" i="2"/>
  <c r="C19" i="2"/>
  <c r="C14" i="2"/>
  <c r="C30" i="2"/>
  <c r="C31" i="2"/>
  <c r="C7" i="2"/>
  <c r="C35" i="2"/>
  <c r="C8" i="2"/>
  <c r="C36" i="2"/>
  <c r="C17" i="2"/>
  <c r="C48" i="2"/>
  <c r="C20" i="2"/>
  <c r="C50" i="2"/>
  <c r="C51" i="2"/>
  <c r="C47" i="2"/>
  <c r="C34" i="2"/>
  <c r="C12" i="2"/>
  <c r="C27" i="2"/>
  <c r="C13" i="2"/>
  <c r="C21" i="2"/>
  <c r="C33" i="2"/>
  <c r="L74" i="3"/>
  <c r="D74" i="3"/>
  <c r="J47" i="3"/>
  <c r="H47" i="3"/>
  <c r="K47" i="3"/>
  <c r="G47" i="3"/>
  <c r="H74" i="3"/>
  <c r="C47" i="3"/>
  <c r="B47" i="3"/>
  <c r="F47" i="3"/>
  <c r="K74" i="3"/>
  <c r="C74" i="3"/>
  <c r="I74" i="3"/>
  <c r="F74" i="3"/>
  <c r="D47" i="3"/>
  <c r="G74" i="3"/>
  <c r="J74" i="3"/>
  <c r="E47" i="3"/>
  <c r="N72" i="3"/>
  <c r="N11" i="3"/>
  <c r="N56" i="3"/>
  <c r="N45" i="3"/>
  <c r="I78" i="3"/>
  <c r="L78" i="3"/>
  <c r="M78" i="3"/>
  <c r="E78" i="3"/>
  <c r="D78" i="3"/>
  <c r="C78" i="3"/>
  <c r="B78" i="3"/>
  <c r="H78" i="3"/>
  <c r="K78" i="3"/>
  <c r="J78" i="3"/>
  <c r="F78" i="3"/>
  <c r="G78" i="3"/>
  <c r="N47" i="3"/>
  <c r="N74" i="3"/>
  <c r="B82" i="3"/>
  <c r="C80" i="3"/>
  <c r="C82" i="3"/>
  <c r="D80" i="3"/>
  <c r="D82" i="3"/>
  <c r="E80" i="3"/>
  <c r="E82" i="3"/>
  <c r="F80" i="3"/>
  <c r="F82" i="3"/>
  <c r="G80" i="3"/>
  <c r="G82" i="3"/>
  <c r="H80" i="3"/>
  <c r="H82" i="3"/>
  <c r="I80" i="3"/>
  <c r="I82" i="3"/>
  <c r="N78" i="3"/>
  <c r="N82" i="3"/>
  <c r="J80" i="3"/>
  <c r="J82" i="3"/>
  <c r="K80" i="3"/>
  <c r="K82" i="3"/>
  <c r="L80" i="3"/>
  <c r="L82" i="3"/>
  <c r="M80" i="3"/>
  <c r="M82" i="3"/>
  <c r="C15" i="2"/>
  <c r="C29" i="2"/>
  <c r="B60" i="1"/>
  <c r="B57" i="2"/>
  <c r="C52" i="1"/>
  <c r="C43" i="2"/>
  <c r="C28" i="2"/>
  <c r="C16" i="1"/>
  <c r="C39" i="1"/>
  <c r="C44" i="1"/>
  <c r="C11" i="1"/>
  <c r="C38" i="1"/>
  <c r="C46" i="2"/>
  <c r="C49" i="2"/>
  <c r="C63" i="1"/>
  <c r="C71" i="1"/>
  <c r="C68" i="1"/>
  <c r="C41" i="1"/>
  <c r="C42" i="1"/>
  <c r="C43" i="1"/>
  <c r="C45" i="1"/>
  <c r="C46" i="1"/>
  <c r="C34" i="1"/>
  <c r="C47" i="1"/>
  <c r="C35" i="1"/>
  <c r="C36" i="1"/>
  <c r="C37" i="1"/>
  <c r="C22" i="1"/>
  <c r="C12" i="1"/>
  <c r="C23" i="1"/>
  <c r="C13" i="1"/>
  <c r="C24" i="1"/>
  <c r="C14" i="1"/>
  <c r="C5" i="1"/>
  <c r="C28" i="1"/>
  <c r="C15" i="1"/>
  <c r="C6" i="1"/>
  <c r="C10" i="1"/>
  <c r="C29" i="1"/>
  <c r="C17" i="1"/>
  <c r="C7" i="1"/>
  <c r="C30" i="1"/>
  <c r="C18" i="1"/>
  <c r="C31" i="1"/>
  <c r="C20" i="1"/>
  <c r="C8" i="1"/>
  <c r="C32" i="1"/>
  <c r="C21" i="1"/>
  <c r="C69" i="1"/>
  <c r="C67" i="1"/>
  <c r="C73" i="1"/>
  <c r="C72" i="1"/>
  <c r="C66" i="1"/>
  <c r="C70" i="1"/>
  <c r="C64" i="1"/>
  <c r="C62" i="1"/>
  <c r="C61" i="1"/>
  <c r="C49" i="1"/>
  <c r="C52" i="2"/>
  <c r="B58" i="1"/>
  <c r="B54" i="1"/>
  <c r="B53" i="1"/>
  <c r="B76" i="1"/>
  <c r="B75" i="1"/>
  <c r="C75" i="1"/>
  <c r="C60" i="1"/>
  <c r="C53" i="1"/>
  <c r="C65" i="1"/>
  <c r="C54" i="1"/>
  <c r="C58" i="1"/>
  <c r="C59" i="1"/>
  <c r="C57" i="1"/>
  <c r="C56" i="1"/>
  <c r="C55" i="1"/>
  <c r="B78" i="1"/>
</calcChain>
</file>

<file path=xl/sharedStrings.xml><?xml version="1.0" encoding="utf-8"?>
<sst xmlns="http://schemas.openxmlformats.org/spreadsheetml/2006/main" count="534" uniqueCount="394">
  <si>
    <t>%</t>
  </si>
  <si>
    <r>
      <t xml:space="preserve">rellenar </t>
    </r>
    <r>
      <rPr>
        <i/>
        <u/>
        <sz val="11"/>
        <rFont val="Arial"/>
        <family val="2"/>
      </rPr>
      <t>solo</t>
    </r>
    <r>
      <rPr>
        <i/>
        <sz val="11"/>
        <rFont val="Arial"/>
        <family val="2"/>
      </rPr>
      <t xml:space="preserve"> casillas amarillas</t>
    </r>
  </si>
  <si>
    <t>años</t>
  </si>
  <si>
    <t>…..</t>
  </si>
  <si>
    <t>CASH-FLOW</t>
  </si>
  <si>
    <t>NOTA: En función del plazo al que se calcule la Cuenta de Pérdidas y Ganancias, se tomará la amortización calculada para un año, para un semestre, trimestre o mes.</t>
  </si>
  <si>
    <t>Elementos intangibles</t>
  </si>
  <si>
    <t xml:space="preserve">Otros elementos no especificados </t>
  </si>
  <si>
    <t>Amortizacion mensual</t>
  </si>
  <si>
    <t xml:space="preserve">Equipos informáticos </t>
  </si>
  <si>
    <t>Calculo amortización traslado a PyG</t>
  </si>
  <si>
    <t xml:space="preserve">Mobiliario </t>
  </si>
  <si>
    <t xml:space="preserve">Útiles y herramientas </t>
  </si>
  <si>
    <t xml:space="preserve">Moldes, modelos, troqueles y matrices </t>
  </si>
  <si>
    <t xml:space="preserve">Vehículos de turismo </t>
  </si>
  <si>
    <t xml:space="preserve">Autobuses, camiones, furgonetas y similares </t>
  </si>
  <si>
    <t>Final Amortizacion</t>
  </si>
  <si>
    <t xml:space="preserve">Maquinaria para otros usos </t>
  </si>
  <si>
    <t>Inicio Amortización</t>
  </si>
  <si>
    <t xml:space="preserve">Maquinaria para usos industriales </t>
  </si>
  <si>
    <t xml:space="preserve">Instalaciones </t>
  </si>
  <si>
    <t>Edificios y pabellones para uso industrial</t>
  </si>
  <si>
    <t xml:space="preserve">Amortización total último año </t>
  </si>
  <si>
    <t>Edificios para casa-habitación y oficina, uso comercial y/o servicios</t>
  </si>
  <si>
    <t>amortizacion durante X años más</t>
  </si>
  <si>
    <t>Proyectos i+d+i</t>
  </si>
  <si>
    <t>Amortización total anual</t>
  </si>
  <si>
    <t>Derechos de Replantacion</t>
  </si>
  <si>
    <t>Amortizacion total 1er año</t>
  </si>
  <si>
    <t>Derecho de Traspaso</t>
  </si>
  <si>
    <t>Fondo de Comercio</t>
  </si>
  <si>
    <t>Amortización Mensual</t>
  </si>
  <si>
    <t>Aplicaciones Informaticas</t>
  </si>
  <si>
    <t>Meses TOTALES AMORTIZACION</t>
  </si>
  <si>
    <t>AñOS CONCESION</t>
  </si>
  <si>
    <t>Consesiones Administrativas</t>
  </si>
  <si>
    <t>VIDA UTIL ESTIMADA en años</t>
  </si>
  <si>
    <t>Activos Biologicos en curso (inmovilizado en curso)</t>
  </si>
  <si>
    <t>FECHA de COMPRA (MES/AÑO)</t>
  </si>
  <si>
    <t>AÑOS ESTIMADOS PRODUCCION</t>
  </si>
  <si>
    <t>Activos Biologicos Pantas Productoras</t>
  </si>
  <si>
    <t>VALOR de COMPRA</t>
  </si>
  <si>
    <t>Activos Biologicos Animales Productores</t>
  </si>
  <si>
    <t xml:space="preserve">Tipo de Inmovilizado </t>
  </si>
  <si>
    <t>Terrenos, fincas.</t>
  </si>
  <si>
    <t xml:space="preserve">Clasificacion de Inmovilizado </t>
  </si>
  <si>
    <t>años amortizacion</t>
  </si>
  <si>
    <t xml:space="preserve">Clasificación de inmovilizado </t>
  </si>
  <si>
    <t>Denominacion Inversión</t>
  </si>
  <si>
    <t xml:space="preserve">Inmovilizado </t>
  </si>
  <si>
    <t>Al igual que en la casilla amarilla se especificará la duración de la concesión</t>
  </si>
  <si>
    <t>de la vida productora de la planta/árbol o  animal.</t>
  </si>
  <si>
    <t>INMOVILIZADO  MATERIAL - TANGIBLE</t>
  </si>
  <si>
    <t xml:space="preserve">En el caso de los inmovilizados en amarillo, se deberá especificar los años en función </t>
  </si>
  <si>
    <t>casillas amarillo claro, seleccionar despeglable</t>
  </si>
  <si>
    <t>INMOVILIZADO  INMATERIAL - INTANGIBLE</t>
  </si>
  <si>
    <t>Los años de amortización están calculados en base a máximos definidos por Hacienda.</t>
  </si>
  <si>
    <t>NOTA ACLARATORIA AMORTIZACION</t>
  </si>
  <si>
    <t>CALCULO AMORTIZACION INMOVILIZADO</t>
  </si>
  <si>
    <t>Número bien</t>
  </si>
  <si>
    <t>Según duracion contrato de alquiler</t>
  </si>
  <si>
    <t>Año</t>
  </si>
  <si>
    <t>Importe dotación amortización anual a incorporar en la PyG</t>
  </si>
  <si>
    <r>
      <rPr>
        <b/>
        <sz val="11"/>
        <color indexed="8"/>
        <rFont val="Calibri"/>
        <family val="2"/>
      </rPr>
      <t>OHARRA</t>
    </r>
    <r>
      <rPr>
        <sz val="11"/>
        <color indexed="8"/>
        <rFont val="Calibri"/>
        <family val="2"/>
      </rPr>
      <t>:</t>
    </r>
    <r>
      <rPr>
        <sz val="11"/>
        <color indexed="8"/>
        <rFont val="Calibri"/>
        <family val="2"/>
      </rPr>
      <t xml:space="preserve"> </t>
    </r>
    <r>
      <rPr>
        <sz val="11"/>
        <color indexed="8"/>
        <rFont val="Calibri"/>
        <family val="2"/>
      </rPr>
      <t>PLAN orriak babesteko pasahitza</t>
    </r>
  </si>
  <si>
    <t>DIRUZAINTZAKO AURREKONTUA - KUTXAKO FLUXUAK</t>
  </si>
  <si>
    <t>KOBRANTZA KORRONTEAK - OHIKOAK - ERREPIKARIAK</t>
  </si>
  <si>
    <t>Bezeroak dirutan zuzenean egindako kobrantzak, produktuak edo zerbitzuak saltzeagatik</t>
  </si>
  <si>
    <t>Bezeroak zuzenean egindako kobrantzak, produktuaren edo zerbitzuaren eperako salmentengatik</t>
  </si>
  <si>
    <t>Bankuan ordaindutako bezeroen fakturen aurrerakina</t>
  </si>
  <si>
    <t>Kobrantzen doikuntza NEGATIBOAK (bezeroen itzultzeak, bankuen itzultzeak ez ordaintzeengatik)</t>
  </si>
  <si>
    <t>Faktura bakoitzean kobratutako BEZaren zenbatekoa (jasanarazitako BEZ)</t>
  </si>
  <si>
    <t>Bestelako kobrantza korronteak - ohikoak - errepikariak</t>
  </si>
  <si>
    <r>
      <rPr>
        <b/>
        <sz val="12"/>
        <rFont val="Arial"/>
        <family val="2"/>
      </rPr>
      <t xml:space="preserve">KOBRANTZA KORRONTEAK GUZTIRA </t>
    </r>
    <r>
      <rPr>
        <b/>
        <i/>
        <sz val="11"/>
        <color indexed="21"/>
        <rFont val="Arial"/>
        <family val="2"/>
      </rPr>
      <t>(ZIRKULATZAILEAREKIN lotutakoak)</t>
    </r>
  </si>
  <si>
    <t>ORDAINKETA KORRONTEAK - OHIKOAK - ERREPIKARIAK</t>
  </si>
  <si>
    <t>Hornitzaileei ordainketak, lehengaien erosketengatik</t>
  </si>
  <si>
    <t>Aktibo biologiko kontsumigarriak erostegatiko ordainketak</t>
  </si>
  <si>
    <t>Hornitzaileei ordainketak, hornikuntzen erosketengatik</t>
  </si>
  <si>
    <t>Beste enpresek egindako lanengatiko/zerbitzuengatiko ordainketak (TROEs)</t>
  </si>
  <si>
    <t>Osasun-gastuen ordainketak</t>
  </si>
  <si>
    <t>Higiezinak, finkak, sailak, larreak alokatzearen ordainketa</t>
  </si>
  <si>
    <t>Alokairuak, ibilgailuak edo beste rentingen ordainketak</t>
  </si>
  <si>
    <t>Beste alokairuen ordainketak</t>
  </si>
  <si>
    <t>Mantentze- eta konponketa-lanen ordainketak</t>
  </si>
  <si>
    <t>Hornidurengatiko (ura, argia eta gasa) ordainketak</t>
  </si>
  <si>
    <t>Hondakinen kudeaketaren ordainketa</t>
  </si>
  <si>
    <t>Garraio-gastuen ordainketak</t>
  </si>
  <si>
    <t>Gasolioaren ordainketak</t>
  </si>
  <si>
    <t>Azoketan parte hartzeagatiko gastuen ordainketa</t>
  </si>
  <si>
    <r>
      <t>Bidaia gastuen/dieten ordainketak</t>
    </r>
    <r>
      <rPr>
        <sz val="11"/>
        <color theme="1"/>
        <rFont val="Calibri"/>
        <family val="2"/>
        <scheme val="minor"/>
      </rPr>
      <t xml:space="preserve"> </t>
    </r>
  </si>
  <si>
    <t>Webguneen eta sareen kudeaketen ordainketak</t>
  </si>
  <si>
    <t>Komunikazioen ordainketak (telefonia-wifia)</t>
  </si>
  <si>
    <t>Zerbitzu profesionalen ordainketa (aholkularitza, abokatua)</t>
  </si>
  <si>
    <t>Bulegoko gastuen eta bulegoko materialaren ordainketak</t>
  </si>
  <si>
    <t>Faktura bakoitzean ordaindutako BEZaren zenbatekoa (jasanarazitako BEZ)</t>
  </si>
  <si>
    <t>Aseguruen primen ordainketa</t>
  </si>
  <si>
    <r>
      <t>Nominen ordainketa</t>
    </r>
    <r>
      <rPr>
        <sz val="11"/>
        <color theme="1"/>
        <rFont val="Calibri"/>
        <family val="2"/>
        <scheme val="minor"/>
      </rPr>
      <t xml:space="preserve"> </t>
    </r>
  </si>
  <si>
    <t>Aldi baterako langileen ordainketa</t>
  </si>
  <si>
    <r>
      <t>Enpresaren kargurako gizarte segurantzaren ordainketa</t>
    </r>
    <r>
      <rPr>
        <sz val="11"/>
        <color theme="1"/>
        <rFont val="Calibri"/>
        <family val="2"/>
        <scheme val="minor"/>
      </rPr>
      <t xml:space="preserve"> </t>
    </r>
  </si>
  <si>
    <t>PFEZ atxikipenen ordainketa (langileak, sasoiko langileak)</t>
  </si>
  <si>
    <r>
      <t>BEZa likidatu administrazioari</t>
    </r>
    <r>
      <rPr>
        <sz val="11"/>
        <color theme="1"/>
        <rFont val="Calibri"/>
        <family val="2"/>
        <scheme val="minor"/>
      </rPr>
      <t xml:space="preserve"> </t>
    </r>
  </si>
  <si>
    <t>Tributuak likidatu administrazioari (OHGZ + zirkulazio-zerga)</t>
  </si>
  <si>
    <t>Sozietateen gaineko zergaren likidazioa</t>
  </si>
  <si>
    <t>Kreditu-kontuen edo fakturen aurrerakinen finantza-gastuen ordainketa</t>
  </si>
  <si>
    <t>Bankuko komisioen ordainketa</t>
  </si>
  <si>
    <t>Bestelako ordainketa korronteak - ohikoak - errepikariak</t>
  </si>
  <si>
    <r>
      <rPr>
        <b/>
        <sz val="12"/>
        <rFont val="Arial"/>
        <family val="2"/>
      </rPr>
      <t xml:space="preserve">ORDAINKETA KORRONTEAK GUZTIRA </t>
    </r>
    <r>
      <rPr>
        <b/>
        <i/>
        <sz val="12"/>
        <color indexed="21"/>
        <rFont val="Arial"/>
        <family val="2"/>
      </rPr>
      <t>(ZIRKULATZAILEAREKIN lotutakoak)</t>
    </r>
  </si>
  <si>
    <r>
      <t>DIRUZAINTZAKO SALDO OPERATIBOA</t>
    </r>
    <r>
      <rPr>
        <sz val="11"/>
        <color theme="1"/>
        <rFont val="Calibri"/>
        <family val="2"/>
        <scheme val="minor"/>
      </rPr>
      <t xml:space="preserve"> </t>
    </r>
  </si>
  <si>
    <t>Kobrantza eta Ordainketa korronteen operatiboaren emaitza - Kudeaketa zirkulatzailea</t>
  </si>
  <si>
    <t>KOBRANTZA EZ-KORRONTEAK - EZOHIKOAK - EZ ERREPIKARIAK</t>
  </si>
  <si>
    <t>Finantza erakundetik lortutako maileguaren zenbatekoaren kobrantza</t>
  </si>
  <si>
    <r>
      <t>Dirulaguntzaren zenbatekoaren kobrantza</t>
    </r>
    <r>
      <rPr>
        <sz val="11"/>
        <color theme="1"/>
        <rFont val="Calibri"/>
        <family val="2"/>
        <scheme val="minor"/>
      </rPr>
      <t xml:space="preserve"> </t>
    </r>
  </si>
  <si>
    <r>
      <t>Kapitala hazteko zenbatekoen kobrantza</t>
    </r>
    <r>
      <rPr>
        <sz val="11"/>
        <color theme="1"/>
        <rFont val="Calibri"/>
        <family val="2"/>
        <scheme val="minor"/>
      </rPr>
      <t xml:space="preserve"> </t>
    </r>
  </si>
  <si>
    <t>Bazkideen sozietateari egiten dioten maileguaren kobrantza</t>
  </si>
  <si>
    <r>
      <t>Fidantza bat itzultzea</t>
    </r>
    <r>
      <rPr>
        <sz val="11"/>
        <color theme="1"/>
        <rFont val="Calibri"/>
        <family val="2"/>
        <scheme val="minor"/>
      </rPr>
      <t xml:space="preserve"> </t>
    </r>
  </si>
  <si>
    <r>
      <rPr>
        <b/>
        <sz val="12"/>
        <rFont val="Arial"/>
        <family val="2"/>
      </rPr>
      <t xml:space="preserve">KOBRANTZA EZ-KORRONTEAK GUZTIRA </t>
    </r>
    <r>
      <rPr>
        <b/>
        <i/>
        <sz val="10"/>
        <color indexed="21"/>
        <rFont val="Arial"/>
        <family val="2"/>
      </rPr>
      <t>(operatiba ezohikoarekin lotutakoak)</t>
    </r>
  </si>
  <si>
    <t>ORDAINKETA EZ-KORRONTEAK - EZOHIKOAK - EZ ERREPIKARIAK</t>
  </si>
  <si>
    <t>Erositako ibilgetuen ordainketa: sailak, higiezinak</t>
  </si>
  <si>
    <t>Erositako instalazioen eta ekipamenduen ordainketa</t>
  </si>
  <si>
    <t>Aktibo biologiko ekoizleak erostegatiko ordainketa</t>
  </si>
  <si>
    <t>Erositako garraio elementuen ordainketa</t>
  </si>
  <si>
    <t>Erositako beste ibilgetuen ordainketa</t>
  </si>
  <si>
    <t>Erositako ekipamendu informatikoaren ordainketa</t>
  </si>
  <si>
    <t>Erositako softwarearen ordainketa</t>
  </si>
  <si>
    <t>Katalogoa, webgunea, logoa diseinatzeagatik publizitate-agentziari egindako ordainketa</t>
  </si>
  <si>
    <t>Maileguen kuotaren ordainketa</t>
  </si>
  <si>
    <r>
      <t>Fidantza baten ordainketa</t>
    </r>
    <r>
      <rPr>
        <sz val="11"/>
        <color theme="1"/>
        <rFont val="Calibri"/>
        <family val="2"/>
        <scheme val="minor"/>
      </rPr>
      <t xml:space="preserve"> </t>
    </r>
  </si>
  <si>
    <t>Kaleratzeagatiko kalte-ordainaren ordainketa</t>
  </si>
  <si>
    <r>
      <t>Bazkideen dibidenduaren ordainketa</t>
    </r>
    <r>
      <rPr>
        <sz val="11"/>
        <color theme="1"/>
        <rFont val="Calibri"/>
        <family val="2"/>
        <scheme val="minor"/>
      </rPr>
      <t xml:space="preserve"> </t>
    </r>
  </si>
  <si>
    <t>Bestelako ordainketa ez-korronteak - ezohikoak - ez errepikariak</t>
  </si>
  <si>
    <r>
      <rPr>
        <b/>
        <sz val="12"/>
        <rFont val="Arial"/>
        <family val="2"/>
      </rPr>
      <t xml:space="preserve">ORDAINKETA EZ-KORRONTEAK GUZTIRA </t>
    </r>
    <r>
      <rPr>
        <b/>
        <i/>
        <sz val="11"/>
        <color indexed="8"/>
        <rFont val="Arial"/>
        <family val="2"/>
      </rPr>
      <t>(operatiba ezohikoarekin lotutakoak)</t>
    </r>
  </si>
  <si>
    <t>DIRUZAINTZAKO SALDO EZ ARRUNTA</t>
  </si>
  <si>
    <r>
      <t>Kobrantza eta Ordainketa EZohikoen operatiboaren emaitza</t>
    </r>
    <r>
      <rPr>
        <sz val="11"/>
        <color theme="1"/>
        <rFont val="Calibri"/>
        <family val="2"/>
        <scheme val="minor"/>
      </rPr>
      <t xml:space="preserve"> </t>
    </r>
  </si>
  <si>
    <t>DIRUZAINTZAKO SALDOA, HILEKO ONDORIOZKOA</t>
  </si>
  <si>
    <t>DIRUZAINTZAKO HASIERAKO SALDOA (aurreko hilabete amaiera)</t>
  </si>
  <si>
    <r>
      <rPr>
        <b/>
        <sz val="14"/>
        <rFont val="Arial"/>
        <family val="2"/>
      </rPr>
      <t xml:space="preserve">DIRUZAINTZAKO AZKEN SALDOA = </t>
    </r>
    <r>
      <rPr>
        <b/>
        <sz val="11"/>
        <color indexed="21"/>
        <rFont val="Arial"/>
        <family val="2"/>
      </rPr>
      <t>Finantzatzeko beharrak edo soberakina</t>
    </r>
  </si>
  <si>
    <t>urtarrila</t>
  </si>
  <si>
    <t>otsaila</t>
  </si>
  <si>
    <t>martxoa</t>
  </si>
  <si>
    <t>apirila</t>
  </si>
  <si>
    <t>maiatza</t>
  </si>
  <si>
    <t>ekaina</t>
  </si>
  <si>
    <t>uztaila</t>
  </si>
  <si>
    <t>abuztua</t>
  </si>
  <si>
    <t>iraila</t>
  </si>
  <si>
    <t>urria</t>
  </si>
  <si>
    <t>azaroa</t>
  </si>
  <si>
    <t>abendua</t>
  </si>
  <si>
    <t>URTEKO GUZTIRA</t>
  </si>
  <si>
    <t>(Bankuetako saldoa 12/31)</t>
  </si>
  <si>
    <t>GALDU-IRABAZIEN KONTUA ETEak</t>
  </si>
  <si>
    <r>
      <rPr>
        <i/>
        <sz val="11"/>
        <color indexed="8"/>
        <rFont val="Arial"/>
        <family val="2"/>
      </rPr>
      <t xml:space="preserve">bete </t>
    </r>
    <r>
      <rPr>
        <i/>
        <u/>
        <sz val="11"/>
        <color indexed="8"/>
        <rFont val="Arial"/>
        <family val="2"/>
      </rPr>
      <t>soilik</t>
    </r>
    <r>
      <rPr>
        <i/>
        <sz val="11"/>
        <color indexed="8"/>
        <rFont val="Arial"/>
        <family val="2"/>
      </rPr>
      <t xml:space="preserve"> laukitxo horiak</t>
    </r>
  </si>
  <si>
    <t>G/I</t>
  </si>
  <si>
    <t>SARRERAK GUZTIRA</t>
  </si>
  <si>
    <t>SALMENTAK GUZTIRA</t>
  </si>
  <si>
    <t>Salmentak A Bezeroak/A produktuak</t>
  </si>
  <si>
    <t>Salmentak B Bezeroak/B produktuak</t>
  </si>
  <si>
    <t>Salmentak C Bezeroak/C produktuak</t>
  </si>
  <si>
    <t>Beste sarrera batzuk</t>
  </si>
  <si>
    <t>Beste sarrera batzuk (DIRULAGUNTZAK)</t>
  </si>
  <si>
    <t>Azken produktuen eta egite-bideko produktuen izakinen aldakuntza</t>
  </si>
  <si>
    <t>EKOIZPENAREN BALIOA GUZTIRA</t>
  </si>
  <si>
    <t>Jardueraren edo produkzioaren araberako gastu proportzionalak</t>
  </si>
  <si>
    <t>Lehengaien kontsumoa</t>
  </si>
  <si>
    <t>Hornikuntzen kontsumoa</t>
  </si>
  <si>
    <t>Salgaien kontsumoa</t>
  </si>
  <si>
    <t>Beste hornikuntza batzuen kontsumoa</t>
  </si>
  <si>
    <t>TROES (beste enpresa batzuei azpikontratatutako lanak)</t>
  </si>
  <si>
    <r>
      <t>Aldi baterako kontratazioa</t>
    </r>
    <r>
      <rPr>
        <sz val="11"/>
        <color theme="1"/>
        <rFont val="Calibri"/>
        <family val="2"/>
        <scheme val="minor"/>
      </rPr>
      <t xml:space="preserve"> </t>
    </r>
  </si>
  <si>
    <t>Osasun-gastuak</t>
  </si>
  <si>
    <t>Hondakinen kudeaketa/ingurumenaren kudeaketa</t>
  </si>
  <si>
    <t>Hornigaiak</t>
  </si>
  <si>
    <t>Gasolioa</t>
  </si>
  <si>
    <t>Garraio-gastuak</t>
  </si>
  <si>
    <t>Beste gastu zuzen batzuk</t>
  </si>
  <si>
    <t>KONTRIBUZIO-MARJINA edo BALIO ERANTSIA</t>
  </si>
  <si>
    <t>Jardueraren araberakoak ez diren egiturazko gastuak</t>
  </si>
  <si>
    <r>
      <t>Pertsonal-gastuak</t>
    </r>
    <r>
      <rPr>
        <sz val="11"/>
        <color theme="1"/>
        <rFont val="Calibri"/>
        <family val="2"/>
        <scheme val="minor"/>
      </rPr>
      <t xml:space="preserve"> </t>
    </r>
  </si>
  <si>
    <t>Lokalen, lursailen, larreen errentamendua</t>
  </si>
  <si>
    <t>Ibilgailuen errentamendua (rentinga edo beste batzuk)</t>
  </si>
  <si>
    <t>Beste errentamendu batzuk</t>
  </si>
  <si>
    <t>Mantentze-eta konponketa-gastuak</t>
  </si>
  <si>
    <t>Kanpoko zerbitzu profesionalak</t>
  </si>
  <si>
    <t>Komunikazioak</t>
  </si>
  <si>
    <t>Publizitatea</t>
  </si>
  <si>
    <t>Aseguru-primak</t>
  </si>
  <si>
    <t>Bidaia gastuak</t>
  </si>
  <si>
    <t>Azoketara joateagatiko gastuak</t>
  </si>
  <si>
    <t>Tributuak</t>
  </si>
  <si>
    <t>Beste gastu finko batzuk</t>
  </si>
  <si>
    <t>EBITDA MARJINA</t>
  </si>
  <si>
    <t>Amortizazioak</t>
  </si>
  <si>
    <t>Zuzkidurak</t>
  </si>
  <si>
    <t>MARJINA INTERESEN ETA ZERGEN AURRETIK</t>
  </si>
  <si>
    <t>Sarrera finantzarioak</t>
  </si>
  <si>
    <t>Gastu finantzarioak</t>
  </si>
  <si>
    <t>MARJINA ZERGEN AURRETIK</t>
  </si>
  <si>
    <t>Aparteko gastu eta sarrerak</t>
  </si>
  <si>
    <t>Sozietateen gaineko zerga</t>
  </si>
  <si>
    <t>AZKEN EMAITZA</t>
  </si>
  <si>
    <t>ZORRA ITZULTZEKO GAITASUNA=</t>
  </si>
  <si>
    <t>EL zorpetzea/ Cash Flowa</t>
  </si>
  <si>
    <t>(7/6 urtetik behera gomendagarria)</t>
  </si>
  <si>
    <t>ERRENTAGARRITASUNEN AZTERKETA</t>
  </si>
  <si>
    <r>
      <t>Egiturazko gastuak/ Kontribuzio-marjina</t>
    </r>
    <r>
      <rPr>
        <sz val="11"/>
        <color theme="1"/>
        <rFont val="Calibri"/>
        <family val="2"/>
        <scheme val="minor"/>
      </rPr>
      <t xml:space="preserve"> </t>
    </r>
  </si>
  <si>
    <t>(1etik behera, zenbat eta gehiago hobe)</t>
  </si>
  <si>
    <t>AZALPEN-OHARRA</t>
  </si>
  <si>
    <t>Guztira, salmenten eta gainerako kontzeptuen sarrerak</t>
  </si>
  <si>
    <t>Produktu edo zerbitzuen salmenten batura.</t>
  </si>
  <si>
    <r>
      <t>Interesgarria sarrerak bezero motaren arabera sailkatzea: handizkakoak, kooperatiba, banaketa-azalera handiak, ohiko saltokia, HORECA kanala, azokak/ekitaldiak, taldeak, catering-enpresak edo zuzenean partikularrari/ online salmenta.</t>
    </r>
    <r>
      <rPr>
        <sz val="11"/>
        <color theme="1"/>
        <rFont val="Calibri"/>
        <family val="2"/>
        <scheme val="minor"/>
      </rPr>
      <t xml:space="preserve"> </t>
    </r>
    <r>
      <rPr>
        <sz val="11"/>
        <color theme="1"/>
        <rFont val="Calibri"/>
        <family val="2"/>
        <scheme val="minor"/>
      </rPr>
      <t>Edo saltzen den produktuaren/zerbitzuaren arabera sailkatzea.</t>
    </r>
    <r>
      <rPr>
        <sz val="11"/>
        <color theme="1"/>
        <rFont val="Calibri"/>
        <family val="2"/>
        <scheme val="minor"/>
      </rPr>
      <t xml:space="preserve"> </t>
    </r>
    <r>
      <rPr>
        <sz val="11"/>
        <color theme="1"/>
        <rFont val="Calibri"/>
        <family val="2"/>
        <scheme val="minor"/>
      </rPr>
      <t>ADIBIDEZ: gaztandegi batean, bereizi gazten salmenta, arkumeena eta ardi zaharrena.</t>
    </r>
    <r>
      <rPr>
        <sz val="11"/>
        <color theme="1"/>
        <rFont val="Calibri"/>
        <family val="2"/>
        <scheme val="minor"/>
      </rPr>
      <t xml:space="preserve"> </t>
    </r>
    <r>
      <rPr>
        <sz val="11"/>
        <color theme="1"/>
        <rFont val="Calibri"/>
        <family val="2"/>
        <scheme val="minor"/>
      </rPr>
      <t>Abeltzainen ustiategi batean; behikien, ardikien, txerrikien eta horien eraldatuen salmenta, atalkatutako haragia.</t>
    </r>
    <r>
      <rPr>
        <sz val="11"/>
        <color theme="1"/>
        <rFont val="Calibri"/>
        <family val="2"/>
        <scheme val="minor"/>
      </rPr>
      <t xml:space="preserve"> </t>
    </r>
    <r>
      <rPr>
        <sz val="11"/>
        <color theme="1"/>
        <rFont val="Calibri"/>
        <family val="2"/>
        <scheme val="minor"/>
      </rPr>
      <t>Negozioaren jarraipena egitean gehien interesatzen dena aukeratu.</t>
    </r>
  </si>
  <si>
    <r>
      <t>Enpresako jarduerarekin zerikusirik ez duten sarrera errepikariak.</t>
    </r>
    <r>
      <rPr>
        <sz val="11"/>
        <color theme="1"/>
        <rFont val="Calibri"/>
        <family val="2"/>
        <scheme val="minor"/>
      </rPr>
      <t xml:space="preserve"> </t>
    </r>
    <r>
      <rPr>
        <sz val="11"/>
        <color theme="1"/>
        <rFont val="Calibri"/>
        <family val="2"/>
        <scheme val="minor"/>
      </rPr>
      <t>ADIBIDEZ: sail batzuk hirugarren bati alokatzeagatik sarrerak.</t>
    </r>
  </si>
  <si>
    <t>Jardueraren edo ekintza jakin baten garapenari laguntzeko jasotako dirulaguntzak</t>
  </si>
  <si>
    <r>
      <t>Biltegian amaitutako produktuaren bariazioa islatzen da, hasieran biltegiratutakoaren eta aldiaren amaierakoaren arteko balioaren aldea.</t>
    </r>
    <r>
      <rPr>
        <sz val="11"/>
        <color theme="1"/>
        <rFont val="Calibri"/>
        <family val="2"/>
        <scheme val="minor"/>
      </rPr>
      <t xml:space="preserve">    </t>
    </r>
    <r>
      <rPr>
        <sz val="11"/>
        <color theme="1"/>
        <rFont val="Calibri"/>
        <family val="2"/>
        <scheme val="minor"/>
      </rPr>
      <t>BARIAZIO POSITIBOA, aldiaren amaieran hasieran baino produktu gehiago dugunean biltegian.</t>
    </r>
    <r>
      <rPr>
        <sz val="11"/>
        <color theme="1"/>
        <rFont val="Calibri"/>
        <family val="2"/>
        <scheme val="minor"/>
      </rPr>
      <t xml:space="preserve">   </t>
    </r>
    <r>
      <rPr>
        <sz val="11"/>
        <color theme="1"/>
        <rFont val="Calibri"/>
        <family val="2"/>
        <scheme val="minor"/>
      </rPr>
      <t>BARIAZIO NEGATIBOA, aldiaren amaieran hasieran baino produktu gutxiago dugunean biltegian.</t>
    </r>
    <r>
      <rPr>
        <sz val="11"/>
        <color theme="1"/>
        <rFont val="Calibri"/>
        <family val="2"/>
        <scheme val="minor"/>
      </rPr>
      <t xml:space="preserve">  </t>
    </r>
    <r>
      <rPr>
        <sz val="11"/>
        <color theme="1"/>
        <rFont val="Calibri"/>
        <family val="2"/>
        <scheme val="minor"/>
      </rPr>
      <t>Produktua egite-bidean badugu, amaitu gabeko produktu horren balioa kontuan har daiteke.</t>
    </r>
    <r>
      <rPr>
        <sz val="11"/>
        <color theme="1"/>
        <rFont val="Calibri"/>
        <family val="2"/>
        <scheme val="minor"/>
      </rPr>
      <t xml:space="preserve"> </t>
    </r>
    <r>
      <rPr>
        <sz val="11"/>
        <color theme="1"/>
        <rFont val="Calibri"/>
        <family val="2"/>
        <scheme val="minor"/>
      </rPr>
      <t>Produktu hori egiteko orain arte egindako gastu guztiak izango dira kontuan.</t>
    </r>
    <r>
      <rPr>
        <sz val="11"/>
        <color theme="1"/>
        <rFont val="Calibri"/>
        <family val="2"/>
        <scheme val="minor"/>
      </rPr>
      <t xml:space="preserve"> </t>
    </r>
    <r>
      <rPr>
        <sz val="11"/>
        <color theme="1"/>
        <rFont val="Calibri"/>
        <family val="2"/>
        <scheme val="minor"/>
      </rPr>
      <t>Gastu horien balorazioa egiteko, zuhurtzia handiz ibili behar da.</t>
    </r>
    <r>
      <rPr>
        <sz val="11"/>
        <color theme="1"/>
        <rFont val="Calibri"/>
        <family val="2"/>
        <scheme val="minor"/>
      </rPr>
      <t xml:space="preserve"> </t>
    </r>
    <r>
      <rPr>
        <sz val="11"/>
        <color theme="1"/>
        <rFont val="Calibri"/>
        <family val="2"/>
        <scheme val="minor"/>
      </rPr>
      <t>ADIBIDEZ: ardo ondua egitea.</t>
    </r>
  </si>
  <si>
    <r>
      <t>Jardueraren bolumenaren araberako gastuak, proportzionalak dira, jarduera haziz gero, gastu horiek ere hazi egiten dira.</t>
    </r>
    <r>
      <rPr>
        <sz val="11"/>
        <color theme="1"/>
        <rFont val="Calibri"/>
        <family val="2"/>
        <scheme val="minor"/>
      </rPr>
      <t xml:space="preserve"> </t>
    </r>
    <r>
      <rPr>
        <sz val="11"/>
        <color theme="1"/>
        <rFont val="Calibri"/>
        <family val="2"/>
        <scheme val="minor"/>
      </rPr>
      <t>ADIBIDEAK:</t>
    </r>
    <r>
      <rPr>
        <sz val="11"/>
        <color theme="1"/>
        <rFont val="Calibri"/>
        <family val="2"/>
        <scheme val="minor"/>
      </rPr>
      <t xml:space="preserve">  </t>
    </r>
    <r>
      <rPr>
        <sz val="11"/>
        <color theme="1"/>
        <rFont val="Calibri"/>
        <family val="2"/>
        <scheme val="minor"/>
      </rPr>
      <t>abelburu gehiago jartzen badugu, pentsuaren kontsumoa handiagoa izango da; soro gehiago badugu, hazi gehiago beharko da; mahasti gehiago badugu, mahatsa biltzeko sasoiko langile gehiago beharko da.</t>
    </r>
    <r>
      <rPr>
        <sz val="11"/>
        <color theme="1"/>
        <rFont val="Calibri"/>
        <family val="2"/>
        <scheme val="minor"/>
      </rPr>
      <t xml:space="preserve"> </t>
    </r>
  </si>
  <si>
    <r>
      <t>Lehengaien erosketak ez ezik, biltegiratuta zeuden lehengaiak erabili diren ikusi beharko da, edo erositakoaren zati bat soberan den eta hurrengo aldirako biltegiratu den.</t>
    </r>
    <r>
      <rPr>
        <sz val="11"/>
        <color theme="1"/>
        <rFont val="Calibri"/>
        <family val="2"/>
        <scheme val="minor"/>
      </rPr>
      <t xml:space="preserve"> </t>
    </r>
    <r>
      <rPr>
        <sz val="11"/>
        <color theme="1"/>
        <rFont val="Calibri"/>
        <family val="2"/>
        <scheme val="minor"/>
      </rPr>
      <t>Aldi horretan egiaz KONTSUMITUTAKOA kalkulatuko da = hasierako izakinak + erositako lehengaiak - amaierako izakinak.</t>
    </r>
    <r>
      <rPr>
        <sz val="11"/>
        <color theme="1"/>
        <rFont val="Calibri"/>
        <family val="2"/>
        <scheme val="minor"/>
      </rPr>
      <t xml:space="preserve">  </t>
    </r>
    <r>
      <rPr>
        <sz val="11"/>
        <color theme="1"/>
        <rFont val="Calibri"/>
        <family val="2"/>
        <scheme val="minor"/>
      </rPr>
      <t>ADIBIDEZ: haziak, mentuak, mahats-orpoak, haragitarako txitak, untxikumeak, txerrikumeak, haragitarako zekorrak, oilo erruleak ere lehengaiak izan daitezke.</t>
    </r>
    <r>
      <rPr>
        <sz val="11"/>
        <color theme="1"/>
        <rFont val="Calibri"/>
        <family val="2"/>
        <scheme val="minor"/>
      </rPr>
      <t xml:space="preserve">   </t>
    </r>
    <r>
      <rPr>
        <sz val="11"/>
        <color theme="1"/>
        <rFont val="Calibri"/>
        <family val="2"/>
        <scheme val="minor"/>
      </rPr>
      <t>Batzuetan ez da biltegiratzeko aldirik egoten edo oso laburra izaten da; horrelakoetan, erosketa guztiak kontsumoak direla esaten da.</t>
    </r>
    <r>
      <rPr>
        <sz val="11"/>
        <color theme="1"/>
        <rFont val="Calibri"/>
        <family val="2"/>
        <scheme val="minor"/>
      </rPr>
      <t xml:space="preserve">  </t>
    </r>
    <r>
      <rPr>
        <sz val="11"/>
        <color theme="1"/>
        <rFont val="Calibri"/>
        <family val="2"/>
        <scheme val="minor"/>
      </rPr>
      <t>ADIBIDEZ: jogurta/gazta egiteko esnea, zukuak/kontserbak egiteko fruta, ardoa egiteko mahatsa, txorizoak edo odolkiak egiteko harategiko produktuak, etab.</t>
    </r>
  </si>
  <si>
    <r>
      <t>Produktuak garatzeko lagungarriak diren hornikuntzak.</t>
    </r>
    <r>
      <rPr>
        <sz val="11"/>
        <color theme="1"/>
        <rFont val="Calibri"/>
        <family val="2"/>
        <scheme val="minor"/>
      </rPr>
      <t xml:space="preserve"> </t>
    </r>
    <r>
      <rPr>
        <sz val="11"/>
        <color theme="1"/>
        <rFont val="Calibri"/>
        <family val="2"/>
        <scheme val="minor"/>
      </rPr>
      <t>ADIBIDEZ: pentsuak, ongarriak, fitosanitarioak, bazka, alpapa, belar ondua.</t>
    </r>
    <r>
      <rPr>
        <sz val="11"/>
        <color theme="1"/>
        <rFont val="Calibri"/>
        <family val="2"/>
        <scheme val="minor"/>
      </rPr>
      <t xml:space="preserve"> </t>
    </r>
    <r>
      <rPr>
        <sz val="11"/>
        <color theme="1"/>
        <rFont val="Calibri"/>
        <family val="2"/>
        <scheme val="minor"/>
      </rPr>
      <t>Hornikuntzen kontsumoa honakoen emaitza dira: biltegiko izakinak/hornikuntzak/hasierako stocka + hornikuntzen erosketa berriak - aldiaren amaierako izakinak.</t>
    </r>
  </si>
  <si>
    <r>
      <t>Nekazaritzako produktuen merkataritza-banaketa egonez gero.</t>
    </r>
    <r>
      <rPr>
        <sz val="11"/>
        <color theme="1"/>
        <rFont val="Calibri"/>
        <family val="2"/>
        <scheme val="minor"/>
      </rPr>
      <t xml:space="preserve"> </t>
    </r>
    <r>
      <rPr>
        <sz val="11"/>
        <color theme="1"/>
        <rFont val="Calibri"/>
        <family val="2"/>
        <scheme val="minor"/>
      </rPr>
      <t>ADIBIDEZ: beste batzuek egindako gazta, sagardoa edo txorizoak saltzea.</t>
    </r>
    <r>
      <rPr>
        <sz val="11"/>
        <color theme="1"/>
        <rFont val="Calibri"/>
        <family val="2"/>
        <scheme val="minor"/>
      </rPr>
      <t xml:space="preserve"> </t>
    </r>
    <r>
      <rPr>
        <sz val="11"/>
        <color theme="1"/>
        <rFont val="Calibri"/>
        <family val="2"/>
        <scheme val="minor"/>
      </rPr>
      <t>Honela kalkulatzen da: biltegiratutako produktuaren balioa + salgaiak/landutako produktua erostea - aldiaren amaieran biltegiratutako produktua.</t>
    </r>
  </si>
  <si>
    <r>
      <t>Amaierako produktuan sartzen diren baina enpresak eraldatzen ez dituen artikulu edo osagaien kontsumoa.</t>
    </r>
    <r>
      <rPr>
        <sz val="11"/>
        <color theme="1"/>
        <rFont val="Calibri"/>
        <family val="2"/>
        <scheme val="minor"/>
      </rPr>
      <t xml:space="preserve"> </t>
    </r>
    <r>
      <rPr>
        <sz val="11"/>
        <color theme="1"/>
        <rFont val="Calibri"/>
        <family val="2"/>
        <scheme val="minor"/>
      </rPr>
      <t>ADIBIDEAK:</t>
    </r>
    <r>
      <rPr>
        <sz val="11"/>
        <color theme="1"/>
        <rFont val="Calibri"/>
        <family val="2"/>
        <scheme val="minor"/>
      </rPr>
      <t xml:space="preserve">  </t>
    </r>
    <r>
      <rPr>
        <sz val="11"/>
        <color theme="1"/>
        <rFont val="Calibri"/>
        <family val="2"/>
        <scheme val="minor"/>
      </rPr>
      <t>Ardoarentzako, sagardoarentzako edo garagardoarentzako botilak, kortxoak, txapak.</t>
    </r>
    <r>
      <rPr>
        <sz val="11"/>
        <color theme="1"/>
        <rFont val="Calibri"/>
        <family val="2"/>
        <scheme val="minor"/>
      </rPr>
      <t xml:space="preserve"> </t>
    </r>
    <r>
      <rPr>
        <sz val="11"/>
        <color theme="1"/>
        <rFont val="Calibri"/>
        <family val="2"/>
        <scheme val="minor"/>
      </rPr>
      <t>Beirazko ontziak edo latak, barazki-, fruta- edo arrain-kontserbetarako.</t>
    </r>
    <r>
      <rPr>
        <sz val="11"/>
        <color theme="1"/>
        <rFont val="Calibri"/>
        <family val="2"/>
        <scheme val="minor"/>
      </rPr>
      <t xml:space="preserve"> </t>
    </r>
    <r>
      <rPr>
        <sz val="11"/>
        <color theme="1"/>
        <rFont val="Calibri"/>
        <family val="2"/>
        <scheme val="minor"/>
      </rPr>
      <t>Oro har, ontziak eta bilgarriak.</t>
    </r>
    <r>
      <rPr>
        <sz val="11"/>
        <color theme="1"/>
        <rFont val="Calibri"/>
        <family val="2"/>
        <scheme val="minor"/>
      </rPr>
      <t xml:space="preserve"> </t>
    </r>
    <r>
      <rPr>
        <sz val="11"/>
        <color theme="1"/>
        <rFont val="Calibri"/>
        <family val="2"/>
        <scheme val="minor"/>
      </rPr>
      <t>Honela kalkulatzen da: biltegiratutako beste hornikuntzen balioa + beste hornikuntzak erostea - aldiaren amaieran biltegiratutako hornikuntzak.</t>
    </r>
  </si>
  <si>
    <r>
      <t>Beste enpresa bat/autonomo bat azpikontratatzea, ekoizpen-prozesuaren zati bat egiteko.</t>
    </r>
    <r>
      <rPr>
        <sz val="11"/>
        <color theme="1"/>
        <rFont val="Calibri"/>
        <family val="2"/>
        <scheme val="minor"/>
      </rPr>
      <t xml:space="preserve"> </t>
    </r>
    <r>
      <rPr>
        <sz val="11"/>
        <color theme="1"/>
        <rFont val="Calibri"/>
        <family val="2"/>
        <scheme val="minor"/>
      </rPr>
      <t>ADIBIDEA:</t>
    </r>
    <r>
      <rPr>
        <sz val="11"/>
        <color theme="1"/>
        <rFont val="Calibri"/>
        <family val="2"/>
        <scheme val="minor"/>
      </rPr>
      <t xml:space="preserve"> </t>
    </r>
    <r>
      <rPr>
        <sz val="11"/>
        <color theme="1"/>
        <rFont val="Calibri"/>
        <family val="2"/>
        <scheme val="minor"/>
      </rPr>
      <t>Txorizoa egiten bada, abeltzain batek ganadua du, produktua, eta gainera txorizoa saltzen du, baina ez du beharrezko makinaria eta hirugarren batengana doa txorizoak egitera.</t>
    </r>
  </si>
  <si>
    <r>
      <t>Zeregin jakinetan laguntzeko aldi baterako langileak kontratatzea.</t>
    </r>
    <r>
      <rPr>
        <sz val="11"/>
        <color theme="1"/>
        <rFont val="Calibri"/>
        <family val="2"/>
        <scheme val="minor"/>
      </rPr>
      <t xml:space="preserve"> </t>
    </r>
    <r>
      <rPr>
        <sz val="11"/>
        <color theme="1"/>
        <rFont val="Calibri"/>
        <family val="2"/>
        <scheme val="minor"/>
      </rPr>
      <t>ADIBIDEA:</t>
    </r>
    <r>
      <rPr>
        <sz val="11"/>
        <color theme="1"/>
        <rFont val="Calibri"/>
        <family val="2"/>
        <scheme val="minor"/>
      </rPr>
      <t xml:space="preserve">  </t>
    </r>
    <r>
      <rPr>
        <sz val="11"/>
        <color theme="1"/>
        <rFont val="Calibri"/>
        <family val="2"/>
        <scheme val="minor"/>
      </rPr>
      <t>Bilketarako sasoiko langileak kontratatzea.</t>
    </r>
  </si>
  <si>
    <r>
      <t>Albaitariak, botikak eta animalien tratamenduak.</t>
    </r>
    <r>
      <rPr>
        <sz val="11"/>
        <color theme="1"/>
        <rFont val="Calibri"/>
        <family val="2"/>
        <scheme val="minor"/>
      </rPr>
      <t xml:space="preserve">  </t>
    </r>
    <r>
      <rPr>
        <sz val="11"/>
        <color theme="1"/>
        <rFont val="Calibri"/>
        <family val="2"/>
        <scheme val="minor"/>
      </rPr>
      <t>ADIBIDEA:</t>
    </r>
    <r>
      <rPr>
        <sz val="11"/>
        <color theme="1"/>
        <rFont val="Calibri"/>
        <family val="2"/>
        <scheme val="minor"/>
      </rPr>
      <t xml:space="preserve"> </t>
    </r>
    <r>
      <rPr>
        <sz val="11"/>
        <color theme="1"/>
        <rFont val="Calibri"/>
        <family val="2"/>
        <scheme val="minor"/>
      </rPr>
      <t>Ganaduen podologia.</t>
    </r>
  </si>
  <si>
    <r>
      <t>Hondakinak tratatu, bildu eta kentzeko gastuak.</t>
    </r>
    <r>
      <rPr>
        <sz val="11"/>
        <color theme="1"/>
        <rFont val="Calibri"/>
        <family val="2"/>
        <scheme val="minor"/>
      </rPr>
      <t xml:space="preserve"> </t>
    </r>
    <r>
      <rPr>
        <sz val="11"/>
        <color theme="1"/>
        <rFont val="Calibri"/>
        <family val="2"/>
        <scheme val="minor"/>
      </rPr>
      <t>ADIBIDEZ: minda.</t>
    </r>
  </si>
  <si>
    <t>Ur-, argindar- eta gas-kontsumoa.</t>
  </si>
  <si>
    <t>Ustiategietako gasolio-kontsumoa nekazaritzako ekipamendurako, etab.</t>
  </si>
  <si>
    <t>Ustiategiarekin zerikusia duten bidaiak, hala nola materiala lekualdatzea, produktuak, sailetara, ukuilura edo pabilioira joatea.</t>
  </si>
  <si>
    <t>Beste mota bateko gastuak, jardueraren bolumenaren proportzioan zenbatekoa aldatzen dutenak eta aurreko lerroetan ez daudenak.</t>
  </si>
  <si>
    <r>
      <t>Lortutako marjina, kontribuziokoa esaten zaiona, egiturako gastuak jasateko ekarpena egiteko adinakoa izan behar duelako.</t>
    </r>
    <r>
      <rPr>
        <sz val="11"/>
        <color theme="1"/>
        <rFont val="Calibri"/>
        <family val="2"/>
        <scheme val="minor"/>
      </rPr>
      <t xml:space="preserve"> </t>
    </r>
    <r>
      <rPr>
        <sz val="11"/>
        <color theme="1"/>
        <rFont val="Calibri"/>
        <family val="2"/>
        <scheme val="minor"/>
      </rPr>
      <t>Balio erantsia ere esaten zaio.</t>
    </r>
  </si>
  <si>
    <t>Egiturazko gastuak edo finkoak; gastu horien zenbatekoa ez dago salmenten, ekoizpenaren edo jardueraren bolumenaren mende.</t>
  </si>
  <si>
    <t>Pertsonal-gastua guztira, gizarte segurantzako gastuak barne.</t>
  </si>
  <si>
    <t>Nekazaritzako makinen, instalazioen, itxituren... mantentze-lanekin zerikusia duten gastuak.</t>
  </si>
  <si>
    <t>Aholkularitza, abokatua, etab.</t>
  </si>
  <si>
    <t>Telefonia eta Interneta.</t>
  </si>
  <si>
    <t>Enpresako markaren diseinua, logoa, webgunea, katalogoak, etab.</t>
  </si>
  <si>
    <r>
      <t>Bidaia gastuak beste herri batzuetan diren bileretara joateko, administrazio publikoan kudeaketak egiteko.</t>
    </r>
    <r>
      <rPr>
        <sz val="11"/>
        <color theme="1"/>
        <rFont val="Calibri"/>
        <family val="2"/>
        <scheme val="minor"/>
      </rPr>
      <t xml:space="preserve"> </t>
    </r>
    <r>
      <rPr>
        <sz val="11"/>
        <color theme="1"/>
        <rFont val="Calibri"/>
        <family val="2"/>
        <scheme val="minor"/>
      </rPr>
      <t>Negozioko egunerokotik kanpo egindako bidaiak.</t>
    </r>
  </si>
  <si>
    <t>Azoketara joatearekin zerikusia duten gastu guztiak.</t>
  </si>
  <si>
    <t>OHGZ eta negozioko ibilgailuen zirkulazio-zerga.</t>
  </si>
  <si>
    <t>Beste mota bateko gastuak, jardueraren bolumenaren proportzioan zenbatekoa aldatzen EZ dutenak eta aurreko lerroetan ez daudenak.</t>
  </si>
  <si>
    <t>EBITDA = (ingelesez) finantza-gastuen, zergen, zuzkiduren eta amortizazioen aurreko onurak.</t>
  </si>
  <si>
    <r>
      <t>Amortizazio-gastua, ibilgetuaren balio-galera jasotzen duen kontabilitateko doikuntza: denbora igaro delako, erabileragatik, narriaduragatik edo zahartzeagatik balioa galdu duelako.</t>
    </r>
    <r>
      <rPr>
        <sz val="11"/>
        <color theme="1"/>
        <rFont val="Calibri"/>
        <family val="2"/>
        <scheme val="minor"/>
      </rPr>
      <t xml:space="preserve"> </t>
    </r>
    <r>
      <rPr>
        <sz val="11"/>
        <color theme="1"/>
        <rFont val="Calibri"/>
        <family val="2"/>
        <scheme val="minor"/>
      </rPr>
      <t>GASTU BAT DA, baina ez zaio hirugarren bati dirurik ematen, ez da ordainketa bat, ez da diruzaintzako aurrekontuan agertuko.</t>
    </r>
  </si>
  <si>
    <r>
      <t>Kobratu ezin den bezero baten ondoriozko galerak, stocka, aktibo biologiko bat edo ekoizpen-planta bat zaharkitu delako galera.</t>
    </r>
    <r>
      <rPr>
        <sz val="11"/>
        <color theme="1"/>
        <rFont val="Calibri"/>
        <family val="2"/>
        <scheme val="minor"/>
      </rPr>
      <t xml:space="preserve"> </t>
    </r>
    <r>
      <rPr>
        <sz val="11"/>
        <color theme="1"/>
        <rFont val="Calibri"/>
        <family val="2"/>
        <scheme val="minor"/>
      </rPr>
      <t>Ingurumen-auzi, zerga-auzi edo hirugarren bati berme bat jartzeko hornidura.</t>
    </r>
  </si>
  <si>
    <r>
      <t>Negozioaren marjina, interesak eta zergak ordaindu aurretik.</t>
    </r>
    <r>
      <rPr>
        <sz val="11"/>
        <color theme="1"/>
        <rFont val="Calibri"/>
        <family val="2"/>
        <scheme val="minor"/>
      </rPr>
      <t xml:space="preserve"> </t>
    </r>
  </si>
  <si>
    <t>Saldoen ordainsariengatik kontu korrontean kobratutako interesak.</t>
  </si>
  <si>
    <t>Lortutako finantzaziogatik bankuari ordaindutako interesak (maileguak, kreditu-kontuak, etab.)</t>
  </si>
  <si>
    <t>Mozkina zergen aurretik.</t>
  </si>
  <si>
    <r>
      <t>Ezohiko guztiak salbuespenak dira.</t>
    </r>
    <r>
      <rPr>
        <sz val="11"/>
        <color theme="1"/>
        <rFont val="Calibri"/>
        <family val="2"/>
        <scheme val="minor"/>
      </rPr>
      <t xml:space="preserve"> </t>
    </r>
    <r>
      <rPr>
        <sz val="11"/>
        <color theme="1"/>
        <rFont val="Calibri"/>
        <family val="2"/>
        <scheme val="minor"/>
      </rPr>
      <t>ADIBIDEZ: ezbehar baten ondorioz aseguruak emandako kalte-ordaina edo kaleratzeagatiko kalte-ordaina ordaintzea, kutsatzeagatiko isuna.</t>
    </r>
  </si>
  <si>
    <t>Azkeneko mozkina edo galera.</t>
  </si>
  <si>
    <t>Cash Flowak negozioaren funtsak sortzeko gaitasuna neurtzen du eta horrela finantzazioaren ondoriozko betebeharrei aurre egin ahal die.</t>
  </si>
  <si>
    <t>Oso garrantzitsua da kontribuzio-marjina edo balio erantsia ere esaten zaiona sortzea, enpresako egituraren gastuak jasaten laguntzeko.</t>
  </si>
  <si>
    <t>data</t>
  </si>
  <si>
    <r>
      <t>OHARRA:</t>
    </r>
    <r>
      <rPr>
        <sz val="11"/>
        <color theme="1"/>
        <rFont val="Calibri"/>
        <family val="2"/>
        <scheme val="minor"/>
      </rPr>
      <t xml:space="preserve"> </t>
    </r>
    <r>
      <rPr>
        <sz val="11"/>
        <color theme="1"/>
        <rFont val="Calibri"/>
        <family val="2"/>
        <scheme val="minor"/>
      </rPr>
      <t>KONPARATIBOA botoia sakatuz gero, “G/I konparatiboa” erlaitzean pilatuz joango da egindako Emaitzen kontuak, aldi desberdinak alderatzeko.</t>
    </r>
  </si>
  <si>
    <r>
      <t>EGOERA-BALANTZEA</t>
    </r>
    <r>
      <rPr>
        <sz val="11"/>
        <color theme="1"/>
        <rFont val="Calibri"/>
        <family val="2"/>
        <scheme val="minor"/>
      </rPr>
      <t xml:space="preserve"> </t>
    </r>
  </si>
  <si>
    <t>AKTIBOA</t>
  </si>
  <si>
    <r>
      <t>AKTIBO EZ-KORRONTEA - IBILGETUA</t>
    </r>
    <r>
      <rPr>
        <sz val="11"/>
        <color theme="1"/>
        <rFont val="Calibri"/>
        <family val="2"/>
        <scheme val="minor"/>
      </rPr>
      <t xml:space="preserve"> </t>
    </r>
  </si>
  <si>
    <t>Ibilgetu immateriala - Inbertsio ukiezina</t>
  </si>
  <si>
    <t>Emakida administratiboa</t>
  </si>
  <si>
    <t>Eskualdatze-eskubideak</t>
  </si>
  <si>
    <t>Birlandatze-eskubideak</t>
  </si>
  <si>
    <t>Aplikazio informatikoak-softwarea</t>
  </si>
  <si>
    <t>I+G+b proiektuak</t>
  </si>
  <si>
    <t>Beste ibilgetu immaterial batzuk</t>
  </si>
  <si>
    <r>
      <rPr>
        <sz val="11"/>
        <color indexed="8"/>
        <rFont val="Arial"/>
        <family val="2"/>
      </rPr>
      <t xml:space="preserve">Ibilgetu Immaterialaren Amortizazioa     </t>
    </r>
    <r>
      <rPr>
        <i/>
        <sz val="11"/>
        <color indexed="8"/>
        <rFont val="Arial"/>
        <family val="2"/>
      </rPr>
      <t>(zenbateko negatiboa)</t>
    </r>
  </si>
  <si>
    <t>Ibilgetu Materiala - Inbertsio Ukigarria</t>
  </si>
  <si>
    <t>Lursailak eta ondasun naturalak</t>
  </si>
  <si>
    <r>
      <t>Eraikinak</t>
    </r>
    <r>
      <rPr>
        <sz val="11"/>
        <color theme="1"/>
        <rFont val="Calibri"/>
        <family val="2"/>
        <scheme val="minor"/>
      </rPr>
      <t xml:space="preserve"> </t>
    </r>
  </si>
  <si>
    <t>Makineria eta Ekipamendua</t>
  </si>
  <si>
    <t>Instalazio teknikoak</t>
  </si>
  <si>
    <t>Landare Ekoizleak, eta Aktibo Biologiko Ekoizleak</t>
  </si>
  <si>
    <t>Altzariak</t>
  </si>
  <si>
    <t>Garraiorako elementuak</t>
  </si>
  <si>
    <t>Ordenagailuak - hardwarea</t>
  </si>
  <si>
    <r>
      <t>Beste Ibilgetu Material batzuk</t>
    </r>
    <r>
      <rPr>
        <sz val="11"/>
        <color theme="1"/>
        <rFont val="Calibri"/>
        <family val="2"/>
        <scheme val="minor"/>
      </rPr>
      <t xml:space="preserve"> </t>
    </r>
  </si>
  <si>
    <r>
      <rPr>
        <sz val="11"/>
        <color indexed="8"/>
        <rFont val="Arial"/>
        <family val="2"/>
      </rPr>
      <t xml:space="preserve">Ibilgetu Materialaren Amortizazioa                              </t>
    </r>
    <r>
      <rPr>
        <i/>
        <sz val="11"/>
        <color indexed="8"/>
        <rFont val="Arial"/>
        <family val="2"/>
      </rPr>
      <t>(zenbateko negatiboa)</t>
    </r>
  </si>
  <si>
    <t>Egite-bideko Ibilgetu Materiala</t>
  </si>
  <si>
    <t>Egite-bideko Aktibo Biologiko Ekoizleak</t>
  </si>
  <si>
    <t>Egite-bideko beste ibilgetu batzuk</t>
  </si>
  <si>
    <t>Epe luzeko inbertsioak lotura duten enpresetan</t>
  </si>
  <si>
    <t>Epe luzeko finantza-inbertsioak</t>
  </si>
  <si>
    <t>Epe luzeko fidantzak</t>
  </si>
  <si>
    <t>Epe luzeko beste finantza-inbertsio batzuk</t>
  </si>
  <si>
    <t>Zerga geroratuarengatiko aktiboak</t>
  </si>
  <si>
    <t>AKTIBO KORRONTEA-ZIRKULATZAILEA</t>
  </si>
  <si>
    <r>
      <t>Izakinak - Stocka</t>
    </r>
    <r>
      <rPr>
        <sz val="11"/>
        <color theme="1"/>
        <rFont val="Calibri"/>
        <family val="2"/>
        <scheme val="minor"/>
      </rPr>
      <t xml:space="preserve"> </t>
    </r>
  </si>
  <si>
    <t>Lehengaiak</t>
  </si>
  <si>
    <t>Egite-bideko edo egiten ari diren produktuak</t>
  </si>
  <si>
    <t>Azken produktuak</t>
  </si>
  <si>
    <t>Azpiproduktuak, hondakinak eta material berreskuratuak</t>
  </si>
  <si>
    <t>Ontziak eta bilgarriak</t>
  </si>
  <si>
    <t>Hornitzaileei emandako aurrerakina</t>
  </si>
  <si>
    <t>ZORDUNAK</t>
  </si>
  <si>
    <t>Bezeroak</t>
  </si>
  <si>
    <t>Pertsonala</t>
  </si>
  <si>
    <t>Administrazio Publiko Zorduna</t>
  </si>
  <si>
    <t>Beste zordun batzuk</t>
  </si>
  <si>
    <r>
      <rPr>
        <b/>
        <i/>
        <sz val="12"/>
        <rFont val="Arial"/>
        <family val="2"/>
      </rPr>
      <t>Diruzaintza, saldoak kutxa-bankuetan</t>
    </r>
    <r>
      <rPr>
        <sz val="12"/>
        <color indexed="21"/>
        <rFont val="Arial"/>
        <family val="2"/>
      </rPr>
      <t xml:space="preserve"> </t>
    </r>
  </si>
  <si>
    <t>AKTIBOA GUZTIRA</t>
  </si>
  <si>
    <t>PASIBOA</t>
  </si>
  <si>
    <r>
      <t>ONDARE GARBIA</t>
    </r>
    <r>
      <rPr>
        <sz val="11"/>
        <color theme="1"/>
        <rFont val="Calibri"/>
        <family val="2"/>
        <scheme val="minor"/>
      </rPr>
      <t xml:space="preserve"> </t>
    </r>
  </si>
  <si>
    <t>Funts Propioak</t>
  </si>
  <si>
    <t>Kapital Soziala</t>
  </si>
  <si>
    <t>Erreserbak</t>
  </si>
  <si>
    <t>Aurreko ekitaldietako emaitzak</t>
  </si>
  <si>
    <t>Ekitaldiaren azken emaitza</t>
  </si>
  <si>
    <t>Hainbat urtetan aplikatzeko dirulaguntzak</t>
  </si>
  <si>
    <t>PASIBO EZ-KORRONTEA -Epe luzera galdagarria</t>
  </si>
  <si>
    <t>Epe luzeko banku maileguak</t>
  </si>
  <si>
    <t>Epe luzeko leasinga</t>
  </si>
  <si>
    <t>Epe luzeko beste mailegu batzuk</t>
  </si>
  <si>
    <t>Zerga geroratuarengatiko pasiboa</t>
  </si>
  <si>
    <t>PASIBO KORRONTEA- Epe laburrean galdagarria</t>
  </si>
  <si>
    <t>Epe motzeko banku-kredituak (urtebete baino gutxiago)</t>
  </si>
  <si>
    <t>Fakturak aurreratzeko lerroa banketxearekin</t>
  </si>
  <si>
    <t>Epe luzeko maileguak, amortizazioa hurrengo urtean</t>
  </si>
  <si>
    <r>
      <t>Hornitzaileei ordaindu gabeko saldoa</t>
    </r>
    <r>
      <rPr>
        <sz val="11"/>
        <color theme="1"/>
        <rFont val="Calibri"/>
        <family val="2"/>
        <scheme val="minor"/>
      </rPr>
      <t xml:space="preserve"> </t>
    </r>
  </si>
  <si>
    <t>Beste hartzekodun batzuei ordaindu gabeko saldoa</t>
  </si>
  <si>
    <t>Ordaintzeko dauden pertsonal-ordainsariak</t>
  </si>
  <si>
    <t>Ogasun Publikoari eta Gizarte Segurantzari ordaintzeko dagoen saldoa</t>
  </si>
  <si>
    <t>Bezeroen aurrerakinak</t>
  </si>
  <si>
    <t>PASIBOA GUZTIRA</t>
  </si>
  <si>
    <t>koadratu gabe</t>
  </si>
  <si>
    <t>ZORPETZE-RATIOA:</t>
  </si>
  <si>
    <t>Zorpetze maila %95etik gorakoa bada, gehiegizko zorpetzea dago.</t>
  </si>
  <si>
    <t>Zorpetzea %95 beherakoa baino %70etik gorakoa bada, zor-maila handia da eta ordaintzeko gaitasun aztertu egingo da.</t>
  </si>
  <si>
    <t>Zorpetzea %70etik beherakoa bada, egoera estandartzat/normaltzat jotzen da. Hala ere, ordaintzeko gaitasuna aztertu egingo da.</t>
  </si>
  <si>
    <t>OREKA FINANTZARIOA:</t>
  </si>
  <si>
    <t>1,20tik behera ordainketak egiteko zailtasunak egon daitezke, diruzaintzan estutasunak egon daitezke.</t>
  </si>
  <si>
    <t>1,20tik aurrera ez dago zailtasunik ordainketak egiteko.</t>
  </si>
  <si>
    <r>
      <t>OHARRA:</t>
    </r>
    <r>
      <rPr>
        <sz val="11"/>
        <color theme="1"/>
        <rFont val="Calibri"/>
        <family val="2"/>
        <scheme val="minor"/>
      </rPr>
      <t xml:space="preserve"> </t>
    </r>
    <r>
      <rPr>
        <sz val="11"/>
        <color theme="1"/>
        <rFont val="Calibri"/>
        <family val="2"/>
        <scheme val="minor"/>
      </rPr>
      <t>KONPARATIBOA botoia sakatuz gero, “Konparatiboaren BALANTZEA” erlaitzean pilatuz joango da egindako balantzeak, aldi desberdinak alderatzeko.</t>
    </r>
  </si>
  <si>
    <t>Negozioan epean zehar mantentzen den inbertsioa guztira.</t>
  </si>
  <si>
    <t>Administrazio  Publikoak eskubide bat lagatzea prezio baten truke enpresak erabili edo ustia dezan ADIBIDEA: udaleko lursail bat artzaintzarako lagatzea.</t>
  </si>
  <si>
    <t>Merkataritza-lokal baten eskualdatze-eskubideengatik abonatutako zenbatekoa.</t>
  </si>
  <si>
    <t>Lursailetako landatze-eskubideak eskuratzeko zenbatekoak.</t>
  </si>
  <si>
    <t>Programa informatiko edo aplikazio bat erostea.</t>
  </si>
  <si>
    <r>
      <t>I+G+b proiektuek sortutako gastuak aktibora pasatzen dira inbertsio gisa, proiektuek arrakasta baldin badute, eta emaitzen kontuan balioa sortzen badute, sarrerak handiagoak izan direlako zein kostuak txikiagoak.</t>
    </r>
    <r>
      <rPr>
        <sz val="11"/>
        <color theme="1"/>
        <rFont val="Calibri"/>
        <family val="2"/>
        <scheme val="minor"/>
      </rPr>
      <t xml:space="preserve"> </t>
    </r>
    <r>
      <rPr>
        <sz val="11"/>
        <color theme="1"/>
        <rFont val="Calibri"/>
        <family val="2"/>
        <scheme val="minor"/>
      </rPr>
      <t>ADIBIDEAK:</t>
    </r>
    <r>
      <rPr>
        <sz val="11"/>
        <color theme="1"/>
        <rFont val="Calibri"/>
        <family val="2"/>
        <scheme val="minor"/>
      </rPr>
      <t xml:space="preserve">  </t>
    </r>
    <r>
      <rPr>
        <sz val="11"/>
        <color theme="1"/>
        <rFont val="Calibri"/>
        <family val="2"/>
        <scheme val="minor"/>
      </rPr>
      <t>Salmonella gaitzari kontrolpean eusten dioten pentsu aberastuak, minda ongarritarako erabiltzea, baliabide hidrikoen erabilera optimizatzea informatikaren laguntzaz kontrolatuta</t>
    </r>
  </si>
  <si>
    <t>Aurreko epigrafeetan jaso gabeko inbertsioak</t>
  </si>
  <si>
    <t>Lursaila, landa-lurrak, larreak.</t>
  </si>
  <si>
    <r>
      <t>Eraikitako edo erositako higiezina, jarduera han gauzatzen da.</t>
    </r>
    <r>
      <rPr>
        <sz val="11"/>
        <color theme="1"/>
        <rFont val="Calibri"/>
        <family val="2"/>
        <scheme val="minor"/>
      </rPr>
      <t xml:space="preserve"> </t>
    </r>
    <r>
      <rPr>
        <sz val="11"/>
        <color theme="1"/>
        <rFont val="Calibri"/>
        <family val="2"/>
        <scheme val="minor"/>
      </rPr>
      <t>Nekazaritzako nahiz abeltzaintzako eraikinak eta nekazaritzako nahiz industriako eraikinak.</t>
    </r>
    <r>
      <rPr>
        <sz val="11"/>
        <color theme="1"/>
        <rFont val="Calibri"/>
        <family val="2"/>
        <scheme val="minor"/>
      </rPr>
      <t xml:space="preserve"> </t>
    </r>
    <r>
      <rPr>
        <sz val="11"/>
        <color theme="1"/>
        <rFont val="Calibri"/>
        <family val="2"/>
        <scheme val="minor"/>
      </rPr>
      <t>ADIBIDEAK:</t>
    </r>
    <r>
      <rPr>
        <sz val="11"/>
        <color theme="1"/>
        <rFont val="Calibri"/>
        <family val="2"/>
        <scheme val="minor"/>
      </rPr>
      <t xml:space="preserve"> </t>
    </r>
    <r>
      <rPr>
        <sz val="11"/>
        <color theme="1"/>
        <rFont val="Calibri"/>
        <family val="2"/>
        <scheme val="minor"/>
      </rPr>
      <t>Ukuilua, jezteko gela, elikatzeko korridorea, ganaduarentzako barla, hazkuntza gela, simaurtegia, hiltegia, zatikatze-gela.</t>
    </r>
  </si>
  <si>
    <t>ADIBIDEAK: hotz-ganbera, labeak, orga birakariak, marmitak, erlauntzak, arrautzak sailkatzeko makina, ontziratzeko makina, etiketatzeko makina, linea garraiatzailea, edariak egiteko andelak, barrikak, ukuiluen ekipamendua, jezteko robotak, zatikatzeko gela, traktorea, ereiteko makina, ongarritzeko makina, erremintak eta lanabesak, etab.</t>
  </si>
  <si>
    <r>
      <t>ADIBIDEAK:</t>
    </r>
    <r>
      <rPr>
        <sz val="11"/>
        <color theme="1"/>
        <rFont val="Calibri"/>
        <family val="2"/>
        <scheme val="minor"/>
      </rPr>
      <t xml:space="preserve"> </t>
    </r>
    <r>
      <rPr>
        <sz val="11"/>
        <color theme="1"/>
        <rFont val="Calibri"/>
        <family val="2"/>
        <scheme val="minor"/>
      </rPr>
      <t>Instalazio elektrikoak, isolamendu termikoa, ureztatze-sistemak, berokuntzako edo aireztapeneko instalazioa, biltegirako egiturak, karga-kaiak, argiztapen-sistemak, suteen aurkako instalazioa, haztegiak, hegazti-gunea, arrain-haztegiarentzako instalazioak, etab.</t>
    </r>
  </si>
  <si>
    <r>
      <rPr>
        <sz val="11"/>
        <color theme="1"/>
        <rFont val="Calibri"/>
        <family val="2"/>
        <scheme val="minor"/>
      </rPr>
      <t>Landare ekoizlea:</t>
    </r>
    <r>
      <rPr>
        <sz val="11"/>
        <color theme="1"/>
        <rFont val="Calibri"/>
        <family val="2"/>
        <scheme val="minor"/>
      </rPr>
      <t xml:space="preserve"> </t>
    </r>
    <r>
      <rPr>
        <sz val="11"/>
        <color theme="1"/>
        <rFont val="Calibri"/>
        <family val="2"/>
        <scheme val="minor"/>
      </rPr>
      <t>Landare biziduna da eta nekazaritza-produktuak ekoizten edo ematen ditu sasoi batean baino gehiagotan.</t>
    </r>
    <r>
      <rPr>
        <sz val="11"/>
        <color theme="1"/>
        <rFont val="Calibri"/>
        <family val="2"/>
        <scheme val="minor"/>
      </rPr>
      <t xml:space="preserve"> </t>
    </r>
    <r>
      <rPr>
        <sz val="11"/>
        <color theme="1"/>
        <rFont val="Calibri"/>
        <family val="2"/>
        <scheme val="minor"/>
      </rPr>
      <t>Fruitua ekoizteak ez du esan nahi landarea kendu behar denik, eta nekez salduko da nekazaritzako produktu gisa, baina bai hondakin-produktu gisa.</t>
    </r>
    <r>
      <rPr>
        <sz val="11"/>
        <color theme="1"/>
        <rFont val="Calibri"/>
        <family val="2"/>
        <scheme val="minor"/>
      </rPr>
      <t xml:space="preserve"> </t>
    </r>
    <r>
      <rPr>
        <sz val="11"/>
        <color theme="1"/>
        <rFont val="Calibri"/>
        <family val="2"/>
        <scheme val="minor"/>
      </rPr>
      <t>ADIBIDEA: Mahatsondo-landarea (mahastia), fruta-arbola.</t>
    </r>
    <r>
      <rPr>
        <u/>
        <sz val="11"/>
        <color indexed="8"/>
        <rFont val="Calibri"/>
        <family val="2"/>
      </rPr>
      <t xml:space="preserve"> </t>
    </r>
    <r>
      <rPr>
        <u/>
        <sz val="11"/>
        <color indexed="8"/>
        <rFont val="Calibri"/>
        <family val="2"/>
      </rPr>
      <t>Aktibo ekoizle biologikoak eta helduak</t>
    </r>
    <r>
      <rPr>
        <sz val="11"/>
        <color theme="1"/>
        <rFont val="Calibri"/>
        <family val="2"/>
        <scheme val="minor"/>
      </rPr>
      <t>: heldutasunera iritsi dira ematen hasteko.</t>
    </r>
    <r>
      <rPr>
        <sz val="11"/>
        <color theme="1"/>
        <rFont val="Calibri"/>
        <family val="2"/>
        <scheme val="minor"/>
      </rPr>
      <t xml:space="preserve"> </t>
    </r>
    <r>
      <rPr>
        <sz val="11"/>
        <color theme="1"/>
        <rFont val="Calibri"/>
        <family val="2"/>
        <scheme val="minor"/>
      </rPr>
      <t>ADIBIDEAK:</t>
    </r>
    <r>
      <rPr>
        <sz val="11"/>
        <color theme="1"/>
        <rFont val="Calibri"/>
        <family val="2"/>
        <scheme val="minor"/>
      </rPr>
      <t xml:space="preserve"> </t>
    </r>
    <r>
      <rPr>
        <sz val="11"/>
        <color theme="1"/>
        <rFont val="Calibri"/>
        <family val="2"/>
        <scheme val="minor"/>
      </rPr>
      <t>Esnetarako ganadua, hazitarako animaliak, oilo erruleak (nahiz eta azken hauek izakintzat hartzen diren).</t>
    </r>
  </si>
  <si>
    <r>
      <t>Jarduera garatzeko erabiltzen diren ibilgailuak</t>
    </r>
    <r>
      <rPr>
        <sz val="11"/>
        <color theme="1"/>
        <rFont val="Calibri"/>
        <family val="2"/>
        <scheme val="minor"/>
      </rPr>
      <t xml:space="preserve"> </t>
    </r>
    <r>
      <rPr>
        <sz val="11"/>
        <color theme="1"/>
        <rFont val="Calibri"/>
        <family val="2"/>
        <scheme val="minor"/>
      </rPr>
      <t>ADIBIDEA: furgonetak.</t>
    </r>
  </si>
  <si>
    <t>Aurreko epigrafeetan jaso gabeko inbertsioak.</t>
  </si>
  <si>
    <r>
      <t>Oraindik heldu gabe dauden aktibo biologikoak, oraindik ez dira gai produkturik emateko.</t>
    </r>
    <r>
      <rPr>
        <sz val="11"/>
        <color theme="1"/>
        <rFont val="Calibri"/>
        <family val="2"/>
        <scheme val="minor"/>
      </rPr>
      <t xml:space="preserve"> </t>
    </r>
    <r>
      <rPr>
        <sz val="11"/>
        <color theme="1"/>
        <rFont val="Calibri"/>
        <family val="2"/>
        <scheme val="minor"/>
      </rPr>
      <t>ADIBIDEAK:</t>
    </r>
    <r>
      <rPr>
        <sz val="11"/>
        <color theme="1"/>
        <rFont val="Calibri"/>
        <family val="2"/>
        <scheme val="minor"/>
      </rPr>
      <t xml:space="preserve"> </t>
    </r>
    <r>
      <rPr>
        <sz val="11"/>
        <color theme="1"/>
        <rFont val="Calibri"/>
        <family val="2"/>
        <scheme val="minor"/>
      </rPr>
      <t>Hazten ari diren olioak eta erruten hasi aurrekoak.</t>
    </r>
    <r>
      <rPr>
        <sz val="11"/>
        <color theme="1"/>
        <rFont val="Calibri"/>
        <family val="2"/>
        <scheme val="minor"/>
      </rPr>
      <t xml:space="preserve"> </t>
    </r>
    <r>
      <rPr>
        <sz val="11"/>
        <color theme="1"/>
        <rFont val="Calibri"/>
        <family val="2"/>
        <scheme val="minor"/>
      </rPr>
      <t>Esnetarako txahalak.</t>
    </r>
    <r>
      <rPr>
        <sz val="11"/>
        <color theme="1"/>
        <rFont val="Calibri"/>
        <family val="2"/>
        <scheme val="minor"/>
      </rPr>
      <t xml:space="preserve"> </t>
    </r>
    <r>
      <rPr>
        <sz val="11"/>
        <color theme="1"/>
        <rFont val="Calibri"/>
        <family val="2"/>
        <scheme val="minor"/>
      </rPr>
      <t>Hazten ari diren fruta-arbolak.</t>
    </r>
    <r>
      <rPr>
        <sz val="11"/>
        <color theme="1"/>
        <rFont val="Calibri"/>
        <family val="2"/>
        <scheme val="minor"/>
      </rPr>
      <t xml:space="preserve"> </t>
    </r>
    <r>
      <rPr>
        <sz val="11"/>
        <color theme="1"/>
        <rFont val="Calibri"/>
        <family val="2"/>
        <scheme val="minor"/>
      </rPr>
      <t>Erreprodukzio-heldutasuna lortzeko egin diren kostuak kontuan hartuko dira.</t>
    </r>
  </si>
  <si>
    <t>Eraikitzen edo egiten ari diren egitura edo ekipamenduak, negozioarentzako martxan jartzen diren arte.</t>
  </si>
  <si>
    <t>Diru-ekarpena, jabeek sozietate-harremanak dituzten beste sozietate bati.</t>
  </si>
  <si>
    <r>
      <t>Sozietateen gaineko zerga kalkulatzerakoan etorkizuneko mozkinen aurka konpentsatu beharreko zenbatekoak.</t>
    </r>
    <r>
      <rPr>
        <sz val="11"/>
        <color theme="1"/>
        <rFont val="Calibri"/>
        <family val="2"/>
        <scheme val="minor"/>
      </rPr>
      <t xml:space="preserve"> </t>
    </r>
    <r>
      <rPr>
        <sz val="11"/>
        <color theme="1"/>
        <rFont val="Calibri"/>
        <family val="2"/>
        <scheme val="minor"/>
      </rPr>
      <t>Ekitaldian galerak izan direnean, Ogasunak aukera ematen du hurrengo urteetako onura fiskala galerekin murrizteko, eta, horrela, etekin txikiagoa ordaintzeko.</t>
    </r>
    <r>
      <rPr>
        <sz val="11"/>
        <color theme="1"/>
        <rFont val="Calibri"/>
        <family val="2"/>
        <scheme val="minor"/>
      </rPr>
      <t xml:space="preserve"> </t>
    </r>
    <r>
      <rPr>
        <sz val="11"/>
        <color theme="1"/>
        <rFont val="Calibri"/>
        <family val="2"/>
        <scheme val="minor"/>
      </rPr>
      <t>Beraz, etorkizuneko zergak ez ordaintzeko eskubidea da.</t>
    </r>
  </si>
  <si>
    <t>Negozioan denbora gutxi egiten duen inbertsio osoa. Produktua saldu eta kobratu arte aldatzen joaten diren partidak dira. Horrela, inbertitutako likidezia berreskuratzen da.</t>
  </si>
  <si>
    <r>
      <t>Produktua ekoizteko lehengaien eta hornikuntzen balioa.</t>
    </r>
    <r>
      <rPr>
        <sz val="11"/>
        <color theme="1"/>
        <rFont val="Calibri"/>
        <family val="2"/>
        <scheme val="minor"/>
      </rPr>
      <t xml:space="preserve"> </t>
    </r>
    <r>
      <rPr>
        <sz val="11"/>
        <color theme="1"/>
        <rFont val="Calibri"/>
        <family val="2"/>
        <scheme val="minor"/>
      </rPr>
      <t>Heltzeko dauden aktibo biologikoak erostea.</t>
    </r>
  </si>
  <si>
    <r>
      <t>Egiten ari den produktuaren balioa.</t>
    </r>
    <r>
      <rPr>
        <sz val="11"/>
        <color theme="1"/>
        <rFont val="Calibri"/>
        <family val="2"/>
        <scheme val="minor"/>
      </rPr>
      <t xml:space="preserve"> </t>
    </r>
    <r>
      <rPr>
        <sz val="11"/>
        <color theme="1"/>
        <rFont val="Calibri"/>
        <family val="2"/>
        <scheme val="minor"/>
      </rPr>
      <t>Heltzeko dagoen aktibo biologiko kontsumigarria ere esaten zaio.</t>
    </r>
  </si>
  <si>
    <r>
      <t>Merkaturatzen den produktuaren balioa</t>
    </r>
    <r>
      <rPr>
        <sz val="11"/>
        <color theme="1"/>
        <rFont val="Calibri"/>
        <family val="2"/>
        <scheme val="minor"/>
      </rPr>
      <t xml:space="preserve"> </t>
    </r>
    <r>
      <rPr>
        <sz val="11"/>
        <color theme="1"/>
        <rFont val="Calibri"/>
        <family val="2"/>
        <scheme val="minor"/>
      </rPr>
      <t>Aktibo biologiko kontsumigarri heldua ere esaten zaio.</t>
    </r>
  </si>
  <si>
    <r>
      <rPr>
        <sz val="11"/>
        <color theme="1"/>
        <rFont val="Calibri"/>
        <family val="2"/>
        <scheme val="minor"/>
      </rPr>
      <t>Azpiproduktuak:</t>
    </r>
    <r>
      <rPr>
        <sz val="11"/>
        <color indexed="8"/>
        <rFont val="Calibri"/>
        <family val="2"/>
      </rPr>
      <t xml:space="preserve">  jardueraren baitan bigarren mailakoak edo osagarriak dira.</t>
    </r>
    <r>
      <rPr>
        <sz val="11"/>
        <color indexed="8"/>
        <rFont val="Calibri"/>
        <family val="2"/>
      </rPr>
      <t xml:space="preserve"> </t>
    </r>
    <r>
      <rPr>
        <sz val="11"/>
        <color indexed="8"/>
        <rFont val="Calibri"/>
        <family val="2"/>
      </rPr>
      <t>ADIBIDEA: upategian ozpina.</t>
    </r>
    <r>
      <rPr>
        <sz val="11"/>
        <color indexed="8"/>
        <rFont val="Calibri"/>
        <family val="2"/>
      </rPr>
      <t xml:space="preserve"> </t>
    </r>
    <r>
      <rPr>
        <u/>
        <sz val="11"/>
        <color indexed="8"/>
        <rFont val="Calibri"/>
        <family val="2"/>
      </rPr>
      <t>Hondakinak:</t>
    </r>
    <r>
      <rPr>
        <sz val="11"/>
        <color indexed="8"/>
        <rFont val="Calibri"/>
        <family val="2"/>
      </rPr>
      <t xml:space="preserve"> produktua egiterakoan sortzen dira eta balioa dute.</t>
    </r>
    <r>
      <rPr>
        <sz val="11"/>
        <color indexed="8"/>
        <rFont val="Calibri"/>
        <family val="2"/>
      </rPr>
      <t xml:space="preserve"> </t>
    </r>
    <r>
      <rPr>
        <sz val="11"/>
        <color indexed="8"/>
        <rFont val="Calibri"/>
        <family val="2"/>
      </rPr>
      <t>ADIBIDEA:</t>
    </r>
    <r>
      <rPr>
        <sz val="11"/>
        <color indexed="8"/>
        <rFont val="Calibri"/>
        <family val="2"/>
      </rPr>
      <t xml:space="preserve"> </t>
    </r>
    <r>
      <rPr>
        <sz val="11"/>
        <color indexed="8"/>
        <rFont val="Calibri"/>
        <family val="2"/>
      </rPr>
      <t>Likore-dendei edo kosmetikako sektoreari saltzen zaien mahats patsa.</t>
    </r>
  </si>
  <si>
    <t>ADIBIDEAK: flaskoak, botilak, kartoizko kaxak, etab.</t>
  </si>
  <si>
    <t>Hornitzaileari aurreratutako zenbatekoak, oraindik lehengaia edo salgaia entregatu ez dutenak.</t>
  </si>
  <si>
    <t>Egoera-balantzea egiten den datan kobratzeko dauden enpresa bezeroak edo norbanakoak.</t>
  </si>
  <si>
    <t>Balizko maileguak eta langileei egiten zaizkien nominen aurrerakinak jasotzen dira.</t>
  </si>
  <si>
    <t>Enpresaren aldeko zerga-likidazioaren zenbatekoa, eta egoera-balantzea egiten den egunean Ogasunak zor duena.</t>
  </si>
  <si>
    <t>Enpresari zenbateko bat zor diotenak, eta bezero, pertsonal edo ogasun gisa sailka ezin direnak.</t>
  </si>
  <si>
    <t>Egoera- balantzea egiten den egunean bankuen kontu korronteetan dauden saldoak.</t>
  </si>
  <si>
    <r>
      <t xml:space="preserve"> </t>
    </r>
    <r>
      <rPr>
        <sz val="11"/>
        <color theme="1"/>
        <rFont val="Calibri"/>
        <family val="2"/>
        <scheme val="minor"/>
      </rPr>
      <t>INBERTSIOA GUZTIRA</t>
    </r>
  </si>
  <si>
    <t>Enpresak lortutako finantza-baliabideen multzotik, galdagarria EZ den zatia da, enpresak ez dio inori zor.</t>
  </si>
  <si>
    <r>
      <t>Enpresak inori zor ez dion funts -multzoa</t>
    </r>
    <r>
      <rPr>
        <sz val="11"/>
        <color theme="1"/>
        <rFont val="Calibri"/>
        <family val="2"/>
        <scheme val="minor"/>
      </rPr>
      <t xml:space="preserve"> </t>
    </r>
    <r>
      <rPr>
        <sz val="11"/>
        <color theme="1"/>
        <rFont val="Calibri"/>
        <family val="2"/>
        <scheme val="minor"/>
      </rPr>
      <t>Funts propioen eta ondare garbiaren arteko aldea dirulaguntzak dira, azkenak gehitu egiten ditu eta funts propioek ez.</t>
    </r>
  </si>
  <si>
    <r>
      <t>Bazkide sustatzaileen kapital-ekarpena.</t>
    </r>
    <r>
      <rPr>
        <sz val="11"/>
        <color theme="1"/>
        <rFont val="Calibri"/>
        <family val="2"/>
        <scheme val="minor"/>
      </rPr>
      <t xml:space="preserve"> </t>
    </r>
    <r>
      <rPr>
        <sz val="11"/>
        <color theme="1"/>
        <rFont val="Calibri"/>
        <family val="2"/>
        <scheme val="minor"/>
      </rPr>
      <t>Enpresak irauten duen bitartean kapital-zabalkuntza egin daiteke.</t>
    </r>
  </si>
  <si>
    <r>
      <t>Aurreko ekitaldietatik enpresan geratu diren irabaziak, ez baita dibidendu-banaketarik egin bazkideen artean.</t>
    </r>
    <r>
      <rPr>
        <sz val="11"/>
        <color theme="1"/>
        <rFont val="Calibri"/>
        <family val="2"/>
        <scheme val="minor"/>
      </rPr>
      <t xml:space="preserve"> </t>
    </r>
    <r>
      <rPr>
        <sz val="11"/>
        <color theme="1"/>
        <rFont val="Calibri"/>
        <family val="2"/>
        <scheme val="minor"/>
      </rPr>
      <t>Gutxieneko erreserba-maila sortzeko betebeharra dago, kapital sozialaren % 20aren baliokidea izango dena.</t>
    </r>
  </si>
  <si>
    <r>
      <t>Aurreko ekitaldietan galerak egon badira, metatutako zenbatekoa biltzen da, erreserbak konpentsatu arte.</t>
    </r>
    <r>
      <rPr>
        <sz val="11"/>
        <color theme="1"/>
        <rFont val="Calibri"/>
        <family val="2"/>
        <scheme val="minor"/>
      </rPr>
      <t xml:space="preserve"> </t>
    </r>
    <r>
      <rPr>
        <sz val="11"/>
        <color theme="1"/>
        <rFont val="Calibri"/>
        <family val="2"/>
        <scheme val="minor"/>
      </rPr>
      <t>Ez da derrigorrezkoa konpentsatzea.</t>
    </r>
  </si>
  <si>
    <t>Azken emaitza edo irabazia ustiapen-kontutik datorren datua da.</t>
  </si>
  <si>
    <r>
      <t>Ibilgetuarekin lotutako ekintzentzako dirulaguntzak. Ondasuna amortizatzen doan heinean emaitzen kontuan sarrera gisa jasoko da, eta ondorioz, ondare garbia murrizten joango da.</t>
    </r>
    <r>
      <rPr>
        <sz val="11"/>
        <color theme="1"/>
        <rFont val="Calibri"/>
        <family val="2"/>
        <scheme val="minor"/>
      </rPr>
      <t xml:space="preserve"> </t>
    </r>
    <r>
      <rPr>
        <sz val="11"/>
        <color theme="1"/>
        <rFont val="Calibri"/>
        <family val="2"/>
        <scheme val="minor"/>
      </rPr>
      <t>Epe luzeko finantzazio gastuen kasuan, finantzazio-gastua eskuratzen den heinean jasoko da sarrera gisa.</t>
    </r>
  </si>
  <si>
    <t>Epe luzeko zorrak guztira.</t>
  </si>
  <si>
    <t>Banketxeek emandako epe luzeko maileguen ordaindu gabeko saldoak (urtebete baino gehiago).</t>
  </si>
  <si>
    <t>Epe luzeko leasingen ordaindu gabeko saldoak.</t>
  </si>
  <si>
    <t>Beste zor batzuetan ordaintzeko dauden saldoak eta bazkideek enpresari egindako epe luzeko balizko maileguak.</t>
  </si>
  <si>
    <r>
      <t>Uneko urtean mozkin fiskala murriztu duten zenbatekoak, eta ondorioz, zerga txikiagoa ordaindu da.</t>
    </r>
    <r>
      <rPr>
        <sz val="11"/>
        <color theme="1"/>
        <rFont val="Calibri"/>
        <family val="2"/>
        <scheme val="minor"/>
      </rPr>
      <t xml:space="preserve"> </t>
    </r>
    <r>
      <rPr>
        <sz val="11"/>
        <color theme="1"/>
        <rFont val="Calibri"/>
        <family val="2"/>
        <scheme val="minor"/>
      </rPr>
      <t>Etorkizunean gehiago ordaintzea ekarriko du, mozkin fiskala handiagoa izango baita, dagoeneko jaso den gastua ez baita kontuan hartuko.</t>
    </r>
    <r>
      <rPr>
        <sz val="11"/>
        <color theme="1"/>
        <rFont val="Calibri"/>
        <family val="2"/>
        <scheme val="minor"/>
      </rPr>
      <t xml:space="preserve"> </t>
    </r>
    <r>
      <rPr>
        <sz val="11"/>
        <color theme="1"/>
        <rFont val="Calibri"/>
        <family val="2"/>
        <scheme val="minor"/>
      </rPr>
      <t>ADIBIDEA: ibilgetu baten amortizazio bizkortua.</t>
    </r>
  </si>
  <si>
    <t>Epe motzeko zorrak guztira.</t>
  </si>
  <si>
    <t>Egoera-bakantzea egin den egunean kreditu-kontuetan erabilitakoa/hartutakoa.</t>
  </si>
  <si>
    <t>Egoera-balantzea egiten den egunean fakturak/ordaindukoak aurreratzeko lerroetan erabilitakoa/hartutakoa.</t>
  </si>
  <si>
    <r>
      <rPr>
        <sz val="11"/>
        <color theme="1"/>
        <rFont val="Calibri"/>
        <family val="2"/>
        <scheme val="minor"/>
      </rPr>
      <t>Ekitaldi-itxieran, epe laburrera pasatu behar da ekitaldia itxi eta hurrengo urtean egingo den maileguen amortizazio-zatia.</t>
    </r>
    <r>
      <rPr>
        <sz val="11"/>
        <color theme="1"/>
        <rFont val="Calibri"/>
        <family val="2"/>
        <scheme val="minor"/>
      </rPr>
      <t xml:space="preserve"> </t>
    </r>
    <r>
      <rPr>
        <i/>
        <sz val="11"/>
        <color indexed="8"/>
        <rFont val="Calibri"/>
        <family val="2"/>
      </rPr>
      <t>(Nahiz eta batzuetan ez den egiten)</t>
    </r>
  </si>
  <si>
    <t>Egoera-balantzea egiten den egunean, hornitzaileei ordaintzeko dauden zenbatekoak.</t>
  </si>
  <si>
    <t>Egoera-balantzea egiten den egunean hartzekodunei ordaintzeko dauden zenbatekoak (hornitzaileak ez direnak).</t>
  </si>
  <si>
    <r>
      <t>Langileei ordaintzeko dauden zenbatekoak</t>
    </r>
    <r>
      <rPr>
        <sz val="11"/>
        <color theme="1"/>
        <rFont val="Calibri"/>
        <family val="2"/>
        <scheme val="minor"/>
      </rPr>
      <t xml:space="preserve"> </t>
    </r>
    <r>
      <rPr>
        <sz val="11"/>
        <color theme="1"/>
        <rFont val="Calibri"/>
        <family val="2"/>
        <scheme val="minor"/>
      </rPr>
      <t>Ekainaren 30eko balantzean uztailean ordaindu beharreko aparteko lan-saria azalduko da.</t>
    </r>
    <r>
      <rPr>
        <sz val="11"/>
        <color theme="1"/>
        <rFont val="Calibri"/>
        <family val="2"/>
        <scheme val="minor"/>
      </rPr>
      <t xml:space="preserve"> </t>
    </r>
  </si>
  <si>
    <r>
      <t>Egoera-balantzea egiten den egunean ogasun publikoari eta gizarte segurantzari ordaintzeko dauden zenbatekoak.</t>
    </r>
    <r>
      <rPr>
        <sz val="11"/>
        <color theme="1"/>
        <rFont val="Calibri"/>
        <family val="2"/>
        <scheme val="minor"/>
      </rPr>
      <t xml:space="preserve"> </t>
    </r>
  </si>
  <si>
    <t>Egin behar den produktua edo eman behar den zerbitzuagatik bezeroari aurrerakina eskatzen bazaio.</t>
  </si>
  <si>
    <t>FINANTZAZIOA GUZTIRA</t>
  </si>
  <si>
    <r>
      <t>GALDU-IRABAZIEN KONTUA</t>
    </r>
    <r>
      <rPr>
        <sz val="11"/>
        <color theme="1"/>
        <rFont val="Calibri"/>
        <family val="2"/>
        <scheme val="minor"/>
      </rPr>
      <t xml:space="preserve"> </t>
    </r>
  </si>
  <si>
    <r>
      <t>AKTIBO EZ-KORRONTEA-IBILGETUA</t>
    </r>
    <r>
      <rPr>
        <sz val="11"/>
        <color theme="1"/>
        <rFont val="Calibri"/>
        <family val="2"/>
        <scheme val="minor"/>
      </rPr>
      <t xml:space="preserve"> </t>
    </r>
  </si>
  <si>
    <t>Landare ekoizleak eta Aktibo Biologiko ekoizleak</t>
  </si>
  <si>
    <r>
      <rPr>
        <sz val="11"/>
        <color indexed="8"/>
        <rFont val="Arial"/>
        <family val="2"/>
      </rPr>
      <t xml:space="preserve">Ibilgetu Materialaren Amortizazioa                             </t>
    </r>
    <r>
      <rPr>
        <i/>
        <sz val="11"/>
        <color indexed="8"/>
        <rFont val="Arial"/>
        <family val="2"/>
      </rPr>
      <t>(zenbateko negatiboa)</t>
    </r>
  </si>
  <si>
    <t>Zerrendatutako enpresetako epe luzeko inbertsioak</t>
  </si>
  <si>
    <t>Egite-bideko/egiten ari den produktua</t>
  </si>
  <si>
    <t>Epe luzeko banku-maileguak</t>
  </si>
  <si>
    <t>Ordaintzeko dagoen pertsonal-ordainsaria</t>
  </si>
  <si>
    <t>ZORPETZE-RATIOA</t>
  </si>
  <si>
    <t>%95eko edo gehiagoko zorpetze maila.</t>
  </si>
  <si>
    <t>%85eko edo gehiagoko zorpetze maila.</t>
  </si>
  <si>
    <t>%70eko edo gehiagoko zorpetze maila.</t>
  </si>
  <si>
    <t>OREKA FINANTZARIOA</t>
  </si>
  <si>
    <t>Kaudimen-ratioa 1,20tik behera</t>
  </si>
  <si>
    <t>Kaudimen-ratioa 1,20tik gora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</si>
</sst>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0.00_-;\-* #,##0.00_-;_-* &quot;-&quot;??_-;_-@_-"/>
    <numFmt numFmtId="165" formatCode="[$-C0A]mmmm\-yy;@"/>
    <numFmt numFmtId="166" formatCode="0.0%"/>
    <numFmt numFmtId="167" formatCode="[$-C0A]mmm\-yy;@"/>
    <numFmt numFmtId="168" formatCode="0.00000000"/>
    <numFmt numFmtId="169" formatCode="#,##0.00\ &quot;€&quot;"/>
  </numFmts>
  <fonts count="74" x14ac:knownFonts="1">
    <font>
      <sz val="11"/>
      <color theme="1"/>
      <name val="Calibri"/>
      <family val="2"/>
      <scheme val="minor"/>
    </font>
    <font>
      <sz val="11"/>
      <color theme="1"/>
      <name val="Calibri"/>
      <family val="2"/>
      <scheme val="minor"/>
    </font>
    <font>
      <sz val="12"/>
      <name val="Arial"/>
      <family val="2"/>
    </font>
    <font>
      <i/>
      <sz val="11"/>
      <name val="Arial"/>
      <family val="2"/>
    </font>
    <font>
      <sz val="8"/>
      <name val="Arial"/>
      <family val="2"/>
    </font>
    <font>
      <b/>
      <sz val="10"/>
      <name val="Arial"/>
      <family val="2"/>
    </font>
    <font>
      <sz val="11"/>
      <name val="Arial"/>
      <family val="2"/>
    </font>
    <font>
      <b/>
      <i/>
      <sz val="12"/>
      <color indexed="56"/>
      <name val="Arial"/>
      <family val="2"/>
    </font>
    <font>
      <b/>
      <i/>
      <sz val="10"/>
      <name val="Arial"/>
      <family val="2"/>
    </font>
    <font>
      <sz val="11"/>
      <name val="Calibri"/>
      <family val="2"/>
      <scheme val="minor"/>
    </font>
    <font>
      <sz val="14"/>
      <name val="Arial"/>
      <family val="2"/>
    </font>
    <font>
      <sz val="14"/>
      <color theme="1"/>
      <name val="Calibri"/>
      <family val="2"/>
      <scheme val="minor"/>
    </font>
    <font>
      <sz val="12"/>
      <color theme="1"/>
      <name val="Calibri"/>
      <family val="2"/>
      <scheme val="minor"/>
    </font>
    <font>
      <b/>
      <i/>
      <sz val="12"/>
      <color rgb="FF00B19A"/>
      <name val="Arial"/>
      <family val="2"/>
    </font>
    <font>
      <b/>
      <i/>
      <sz val="12"/>
      <name val="Arial"/>
      <family val="2"/>
    </font>
    <font>
      <b/>
      <i/>
      <sz val="13"/>
      <color rgb="FF00B19A"/>
      <name val="Arial"/>
      <family val="2"/>
    </font>
    <font>
      <sz val="13"/>
      <color theme="1"/>
      <name val="Calibri"/>
      <family val="2"/>
      <scheme val="minor"/>
    </font>
    <font>
      <b/>
      <sz val="16"/>
      <color theme="0"/>
      <name val="Arial"/>
      <family val="2"/>
    </font>
    <font>
      <b/>
      <sz val="13"/>
      <color theme="0"/>
      <name val="Arial"/>
      <family val="2"/>
    </font>
    <font>
      <b/>
      <sz val="13"/>
      <color theme="1"/>
      <name val="Calibri"/>
      <family val="2"/>
      <scheme val="minor"/>
    </font>
    <font>
      <i/>
      <u/>
      <sz val="11"/>
      <name val="Arial"/>
      <family val="2"/>
    </font>
    <font>
      <sz val="9"/>
      <name val="Arial"/>
      <family val="2"/>
    </font>
    <font>
      <sz val="11"/>
      <color theme="1"/>
      <name val="Arial"/>
      <family val="2"/>
    </font>
    <font>
      <b/>
      <sz val="14"/>
      <color theme="1"/>
      <name val="Calibri"/>
      <family val="2"/>
      <scheme val="minor"/>
    </font>
    <font>
      <b/>
      <sz val="14"/>
      <name val="Calibri"/>
      <family val="2"/>
      <scheme val="minor"/>
    </font>
    <font>
      <b/>
      <sz val="9"/>
      <color indexed="9"/>
      <name val="Arial"/>
      <family val="2"/>
    </font>
    <font>
      <b/>
      <sz val="9"/>
      <name val="Arial"/>
      <family val="2"/>
    </font>
    <font>
      <sz val="12"/>
      <color theme="1"/>
      <name val="Arial"/>
      <family val="2"/>
    </font>
    <font>
      <b/>
      <i/>
      <sz val="14"/>
      <name val="Arial"/>
      <family val="2"/>
    </font>
    <font>
      <b/>
      <i/>
      <sz val="14"/>
      <color rgb="FF009AB1"/>
      <name val="Arial"/>
      <family val="2"/>
    </font>
    <font>
      <b/>
      <i/>
      <sz val="12"/>
      <color rgb="FF009AB1"/>
      <name val="Arial"/>
      <family val="2"/>
    </font>
    <font>
      <b/>
      <sz val="12"/>
      <color rgb="FF009AB1"/>
      <name val="Arial"/>
      <family val="2"/>
    </font>
    <font>
      <b/>
      <sz val="16"/>
      <color rgb="FF009AB1"/>
      <name val="Calibri"/>
      <family val="2"/>
      <scheme val="minor"/>
    </font>
    <font>
      <b/>
      <sz val="14"/>
      <color rgb="FF009AB1"/>
      <name val="Arial"/>
      <family val="2"/>
    </font>
    <font>
      <b/>
      <sz val="11"/>
      <color rgb="FF009AB1"/>
      <name val="Arial"/>
      <family val="2"/>
    </font>
    <font>
      <i/>
      <sz val="11"/>
      <color theme="1"/>
      <name val="Calibri"/>
      <family val="2"/>
      <scheme val="minor"/>
    </font>
    <font>
      <b/>
      <i/>
      <sz val="10"/>
      <color rgb="FFC00000"/>
      <name val="Arial"/>
      <family val="2"/>
    </font>
    <font>
      <b/>
      <sz val="12"/>
      <color theme="1"/>
      <name val="Arial"/>
      <family val="2"/>
    </font>
    <font>
      <i/>
      <u/>
      <sz val="11"/>
      <color theme="1"/>
      <name val="Calibri"/>
      <family val="2"/>
      <scheme val="minor"/>
    </font>
    <font>
      <b/>
      <sz val="16"/>
      <name val="Arial"/>
      <family val="2"/>
    </font>
    <font>
      <b/>
      <sz val="14"/>
      <color theme="1"/>
      <name val="Arial"/>
      <family val="2"/>
    </font>
    <font>
      <b/>
      <i/>
      <u/>
      <sz val="14"/>
      <color rgb="FF009AB1"/>
      <name val="Arial"/>
      <family val="2"/>
    </font>
    <font>
      <b/>
      <i/>
      <sz val="13"/>
      <color rgb="FF009AB1"/>
      <name val="Arial"/>
      <family val="2"/>
    </font>
    <font>
      <b/>
      <i/>
      <sz val="14"/>
      <color rgb="FF00B19A"/>
      <name val="Arial"/>
      <family val="2"/>
    </font>
    <font>
      <b/>
      <sz val="11"/>
      <color theme="1"/>
      <name val="Calibri"/>
      <family val="2"/>
      <scheme val="minor"/>
    </font>
    <font>
      <sz val="11"/>
      <color theme="0"/>
      <name val="Calibri"/>
      <family val="2"/>
      <scheme val="minor"/>
    </font>
    <font>
      <b/>
      <u/>
      <sz val="11"/>
      <color theme="1"/>
      <name val="Calibri"/>
      <family val="2"/>
      <scheme val="minor"/>
    </font>
    <font>
      <sz val="8"/>
      <name val="Calibri"/>
      <family val="2"/>
      <scheme val="minor"/>
    </font>
    <font>
      <i/>
      <sz val="11"/>
      <name val="Calibri"/>
      <family val="2"/>
      <scheme val="minor"/>
    </font>
    <font>
      <b/>
      <sz val="12"/>
      <name val="Calibri"/>
      <family val="2"/>
      <scheme val="minor"/>
    </font>
    <font>
      <sz val="11"/>
      <color indexed="8"/>
      <name val="Calibri"/>
      <family val="2"/>
      <scheme val="minor"/>
    </font>
    <font>
      <b/>
      <sz val="11"/>
      <color indexed="8"/>
      <name val="Calibri"/>
      <family val="2"/>
    </font>
    <font>
      <sz val="11"/>
      <color indexed="8"/>
      <name val="Calibri"/>
      <family val="2"/>
    </font>
    <font>
      <b/>
      <sz val="16"/>
      <color indexed="9"/>
      <name val="Arial"/>
      <family val="2"/>
    </font>
    <font>
      <b/>
      <sz val="12"/>
      <name val="Arial"/>
      <family val="2"/>
    </font>
    <font>
      <b/>
      <i/>
      <sz val="11"/>
      <color indexed="21"/>
      <name val="Arial"/>
      <family val="2"/>
    </font>
    <font>
      <b/>
      <i/>
      <sz val="12"/>
      <color indexed="21"/>
      <name val="Arial"/>
      <family val="2"/>
    </font>
    <font>
      <b/>
      <i/>
      <sz val="10"/>
      <color indexed="21"/>
      <name val="Arial"/>
      <family val="2"/>
    </font>
    <font>
      <b/>
      <i/>
      <sz val="11"/>
      <color indexed="8"/>
      <name val="Arial"/>
      <family val="2"/>
    </font>
    <font>
      <b/>
      <sz val="14"/>
      <name val="Arial"/>
      <family val="2"/>
    </font>
    <font>
      <b/>
      <sz val="11"/>
      <color indexed="21"/>
      <name val="Arial"/>
      <family val="2"/>
    </font>
    <font>
      <i/>
      <sz val="11"/>
      <color indexed="8"/>
      <name val="Arial"/>
      <family val="2"/>
    </font>
    <font>
      <i/>
      <u/>
      <sz val="11"/>
      <color indexed="8"/>
      <name val="Arial"/>
      <family val="2"/>
    </font>
    <font>
      <b/>
      <sz val="13"/>
      <color indexed="9"/>
      <name val="Arial"/>
      <family val="2"/>
    </font>
    <font>
      <b/>
      <i/>
      <sz val="11"/>
      <color indexed="23"/>
      <name val="Calibri"/>
      <family val="2"/>
      <scheme val="minor"/>
    </font>
    <font>
      <b/>
      <i/>
      <sz val="13"/>
      <color indexed="9"/>
      <name val="Arial"/>
      <family val="2"/>
    </font>
    <font>
      <b/>
      <i/>
      <sz val="10"/>
      <color indexed="8"/>
      <name val="Calibri"/>
      <family val="2"/>
      <scheme val="minor"/>
    </font>
    <font>
      <sz val="11"/>
      <color indexed="8"/>
      <name val="Arial"/>
      <family val="2"/>
    </font>
    <font>
      <sz val="12"/>
      <color indexed="21"/>
      <name val="Arial"/>
      <family val="2"/>
    </font>
    <font>
      <u/>
      <sz val="11"/>
      <color indexed="8"/>
      <name val="Calibri"/>
      <family val="2"/>
    </font>
    <font>
      <b/>
      <sz val="13"/>
      <color indexed="8"/>
      <name val="Calibri"/>
      <family val="2"/>
      <scheme val="minor"/>
    </font>
    <font>
      <sz val="13"/>
      <color indexed="8"/>
      <name val="Calibri"/>
      <family val="2"/>
      <scheme val="minor"/>
    </font>
    <font>
      <b/>
      <i/>
      <sz val="13"/>
      <color indexed="9"/>
      <name val="Calibri"/>
      <family val="2"/>
      <scheme val="minor"/>
    </font>
    <font>
      <i/>
      <sz val="11"/>
      <color indexed="8"/>
      <name val="Calibri"/>
      <family val="2"/>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009AB1"/>
        <bgColor indexed="64"/>
      </patternFill>
    </fill>
    <fill>
      <patternFill patternType="solid">
        <fgColor theme="4" tint="0.79995117038483843"/>
        <bgColor indexed="64"/>
      </patternFill>
    </fill>
  </fills>
  <borders count="4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50" fillId="0" borderId="0"/>
  </cellStyleXfs>
  <cellXfs count="295">
    <xf numFmtId="0" fontId="0" fillId="0" borderId="0" xfId="0"/>
    <xf numFmtId="165" fontId="3" fillId="0" borderId="0" xfId="0" applyNumberFormat="1" applyFont="1" applyFill="1" applyBorder="1" applyAlignment="1">
      <alignment horizontal="left"/>
    </xf>
    <xf numFmtId="165" fontId="2" fillId="0" borderId="0" xfId="0" applyNumberFormat="1" applyFont="1" applyFill="1" applyBorder="1" applyAlignment="1">
      <alignment horizontal="center"/>
    </xf>
    <xf numFmtId="0" fontId="0" fillId="0" borderId="0" xfId="0" applyFill="1"/>
    <xf numFmtId="165" fontId="5" fillId="0" borderId="0" xfId="0" applyNumberFormat="1" applyFont="1" applyFill="1" applyBorder="1" applyAlignment="1"/>
    <xf numFmtId="0" fontId="0" fillId="0" borderId="0" xfId="0" applyBorder="1"/>
    <xf numFmtId="0" fontId="12" fillId="0" borderId="0" xfId="0" applyFont="1"/>
    <xf numFmtId="165" fontId="8" fillId="0" borderId="0" xfId="0" applyNumberFormat="1" applyFont="1" applyFill="1" applyBorder="1" applyAlignment="1">
      <alignment horizontal="center"/>
    </xf>
    <xf numFmtId="44" fontId="7" fillId="0" borderId="0" xfId="1" applyNumberFormat="1" applyFont="1" applyFill="1" applyBorder="1" applyAlignment="1"/>
    <xf numFmtId="0" fontId="16" fillId="0" borderId="0" xfId="0" applyFont="1" applyBorder="1"/>
    <xf numFmtId="0" fontId="12" fillId="0" borderId="0" xfId="0" applyFont="1" applyFill="1"/>
    <xf numFmtId="0" fontId="21" fillId="0" borderId="0" xfId="0" applyFont="1" applyFill="1" applyBorder="1" applyAlignment="1" applyProtection="1"/>
    <xf numFmtId="0" fontId="25" fillId="0" borderId="0" xfId="0" applyFont="1" applyFill="1" applyBorder="1" applyAlignment="1" applyProtection="1"/>
    <xf numFmtId="0" fontId="26" fillId="0" borderId="0" xfId="0" applyFont="1" applyFill="1" applyBorder="1" applyAlignment="1" applyProtection="1"/>
    <xf numFmtId="44" fontId="14" fillId="0" borderId="0" xfId="1" applyNumberFormat="1" applyFont="1" applyFill="1" applyBorder="1" applyAlignment="1"/>
    <xf numFmtId="165" fontId="18" fillId="6" borderId="0" xfId="0" applyNumberFormat="1" applyFont="1" applyFill="1" applyBorder="1" applyAlignment="1"/>
    <xf numFmtId="165" fontId="18" fillId="6" borderId="0" xfId="0" applyNumberFormat="1" applyFont="1" applyFill="1" applyBorder="1" applyAlignment="1">
      <alignment horizontal="center"/>
    </xf>
    <xf numFmtId="165" fontId="10" fillId="0" borderId="0" xfId="0" applyNumberFormat="1" applyFont="1" applyFill="1" applyBorder="1" applyAlignment="1">
      <alignment horizontal="center"/>
    </xf>
    <xf numFmtId="0" fontId="11" fillId="0" borderId="0" xfId="0" applyFont="1" applyFill="1" applyBorder="1"/>
    <xf numFmtId="0" fontId="30" fillId="0" borderId="7" xfId="0" applyFont="1" applyBorder="1" applyAlignment="1">
      <alignment vertical="center"/>
    </xf>
    <xf numFmtId="44" fontId="0" fillId="0" borderId="13" xfId="0" applyNumberFormat="1" applyBorder="1" applyProtection="1"/>
    <xf numFmtId="166" fontId="28" fillId="3" borderId="0" xfId="0" applyNumberFormat="1" applyFont="1" applyFill="1" applyBorder="1" applyAlignment="1" applyProtection="1">
      <protection locked="0"/>
    </xf>
    <xf numFmtId="0" fontId="19" fillId="0" borderId="0" xfId="0" applyFont="1" applyBorder="1"/>
    <xf numFmtId="166" fontId="28" fillId="3" borderId="9" xfId="0" applyNumberFormat="1" applyFont="1" applyFill="1" applyBorder="1" applyAlignment="1" applyProtection="1"/>
    <xf numFmtId="166" fontId="14" fillId="3" borderId="0" xfId="0" applyNumberFormat="1" applyFont="1" applyFill="1" applyBorder="1" applyAlignment="1" applyProtection="1"/>
    <xf numFmtId="9" fontId="14" fillId="3" borderId="0" xfId="0" applyNumberFormat="1" applyFont="1" applyFill="1" applyBorder="1" applyAlignment="1" applyProtection="1"/>
    <xf numFmtId="0" fontId="0" fillId="0" borderId="9" xfId="0" applyBorder="1"/>
    <xf numFmtId="0" fontId="4" fillId="0" borderId="0" xfId="0" applyFont="1" applyFill="1" applyBorder="1" applyAlignment="1"/>
    <xf numFmtId="0" fontId="38" fillId="0" borderId="0" xfId="0" applyFont="1"/>
    <xf numFmtId="44" fontId="36" fillId="0" borderId="0" xfId="1" applyNumberFormat="1" applyFont="1" applyBorder="1" applyAlignment="1" applyProtection="1"/>
    <xf numFmtId="44" fontId="40" fillId="0" borderId="0" xfId="0" applyNumberFormat="1" applyFont="1" applyBorder="1" applyProtection="1">
      <protection locked="0"/>
    </xf>
    <xf numFmtId="10" fontId="40" fillId="0" borderId="0" xfId="2" applyNumberFormat="1" applyFont="1" applyBorder="1" applyProtection="1">
      <protection locked="0"/>
    </xf>
    <xf numFmtId="49" fontId="42" fillId="0" borderId="13" xfId="0" applyNumberFormat="1" applyFont="1" applyBorder="1" applyAlignment="1">
      <alignment horizontal="left" vertical="center"/>
    </xf>
    <xf numFmtId="0" fontId="30" fillId="0" borderId="13" xfId="0" applyFont="1" applyBorder="1" applyAlignment="1">
      <alignment vertical="center"/>
    </xf>
    <xf numFmtId="0" fontId="12" fillId="0" borderId="0" xfId="0" applyFont="1" applyFill="1" applyAlignment="1">
      <alignment vertical="center"/>
    </xf>
    <xf numFmtId="0" fontId="29" fillId="0" borderId="13" xfId="0" applyFont="1" applyBorder="1" applyAlignment="1">
      <alignment vertical="center"/>
    </xf>
    <xf numFmtId="0" fontId="0" fillId="0" borderId="0" xfId="0" applyFont="1"/>
    <xf numFmtId="0" fontId="6" fillId="3" borderId="1" xfId="0" applyFont="1" applyFill="1" applyBorder="1" applyAlignment="1">
      <alignment vertical="center"/>
    </xf>
    <xf numFmtId="44" fontId="14" fillId="0" borderId="10" xfId="1" applyNumberFormat="1" applyFont="1" applyBorder="1" applyAlignment="1" applyProtection="1"/>
    <xf numFmtId="44" fontId="14" fillId="0" borderId="10" xfId="1" applyNumberFormat="1" applyFont="1" applyFill="1" applyBorder="1" applyAlignment="1" applyProtection="1"/>
    <xf numFmtId="0" fontId="0" fillId="0" borderId="0" xfId="0" applyFill="1" applyProtection="1"/>
    <xf numFmtId="0" fontId="0" fillId="0" borderId="0" xfId="0" applyProtection="1"/>
    <xf numFmtId="0" fontId="0" fillId="0" borderId="0" xfId="0" applyFill="1" applyBorder="1" applyProtection="1"/>
    <xf numFmtId="44" fontId="0" fillId="0" borderId="35" xfId="0" applyNumberFormat="1" applyBorder="1" applyProtection="1"/>
    <xf numFmtId="44" fontId="0" fillId="0" borderId="18" xfId="0" applyNumberFormat="1" applyBorder="1" applyProtection="1"/>
    <xf numFmtId="44" fontId="0" fillId="0" borderId="19" xfId="0" applyNumberFormat="1" applyBorder="1" applyProtection="1"/>
    <xf numFmtId="44" fontId="0" fillId="0" borderId="12" xfId="0" applyNumberFormat="1" applyBorder="1" applyProtection="1"/>
    <xf numFmtId="0" fontId="0" fillId="4" borderId="0" xfId="0" applyFill="1" applyProtection="1"/>
    <xf numFmtId="44" fontId="0" fillId="0" borderId="25" xfId="0" applyNumberFormat="1" applyBorder="1" applyProtection="1"/>
    <xf numFmtId="44" fontId="0" fillId="0" borderId="14" xfId="0" applyNumberFormat="1" applyBorder="1" applyProtection="1"/>
    <xf numFmtId="44" fontId="0" fillId="0" borderId="11" xfId="0" applyNumberFormat="1" applyBorder="1" applyProtection="1"/>
    <xf numFmtId="44" fontId="0" fillId="0" borderId="10" xfId="0" applyNumberFormat="1" applyBorder="1" applyProtection="1"/>
    <xf numFmtId="44" fontId="0" fillId="0" borderId="9" xfId="0" applyNumberFormat="1" applyBorder="1" applyProtection="1"/>
    <xf numFmtId="44" fontId="0" fillId="0" borderId="7" xfId="0" applyNumberFormat="1" applyBorder="1" applyProtection="1"/>
    <xf numFmtId="44" fontId="0" fillId="0" borderId="0" xfId="0" applyNumberFormat="1" applyBorder="1" applyProtection="1"/>
    <xf numFmtId="14" fontId="8" fillId="0" borderId="0" xfId="0" applyNumberFormat="1" applyFont="1" applyFill="1" applyBorder="1" applyAlignment="1"/>
    <xf numFmtId="168" fontId="0" fillId="0" borderId="13" xfId="0" applyNumberFormat="1" applyBorder="1"/>
    <xf numFmtId="2" fontId="24" fillId="0" borderId="13" xfId="0" applyNumberFormat="1" applyFont="1" applyBorder="1" applyAlignment="1" applyProtection="1">
      <alignment vertical="center"/>
    </xf>
    <xf numFmtId="0" fontId="0" fillId="0" borderId="6" xfId="0" applyBorder="1" applyAlignment="1">
      <alignment vertical="center" wrapText="1"/>
    </xf>
    <xf numFmtId="0" fontId="0" fillId="0" borderId="25" xfId="0" applyBorder="1" applyAlignment="1">
      <alignment vertical="center" wrapText="1"/>
    </xf>
    <xf numFmtId="0" fontId="0" fillId="0" borderId="32"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0" borderId="13" xfId="0" applyBorder="1" applyAlignment="1">
      <alignment vertical="center" wrapText="1"/>
    </xf>
    <xf numFmtId="0" fontId="0" fillId="0" borderId="40" xfId="0" applyBorder="1"/>
    <xf numFmtId="0" fontId="0" fillId="6" borderId="0" xfId="0" applyFill="1"/>
    <xf numFmtId="0" fontId="0" fillId="0" borderId="0" xfId="0" applyAlignment="1">
      <alignment wrapText="1"/>
    </xf>
    <xf numFmtId="0" fontId="6" fillId="3" borderId="17" xfId="0" applyFont="1" applyFill="1" applyBorder="1" applyAlignment="1">
      <alignment vertical="center"/>
    </xf>
    <xf numFmtId="44" fontId="2" fillId="0" borderId="13" xfId="1" applyNumberFormat="1" applyFont="1" applyFill="1" applyBorder="1" applyAlignment="1" applyProtection="1"/>
    <xf numFmtId="166" fontId="28" fillId="3" borderId="13" xfId="0" applyNumberFormat="1" applyFont="1" applyFill="1" applyBorder="1" applyAlignment="1" applyProtection="1"/>
    <xf numFmtId="166" fontId="14" fillId="3" borderId="13" xfId="0" applyNumberFormat="1" applyFont="1" applyFill="1" applyBorder="1" applyAlignment="1" applyProtection="1"/>
    <xf numFmtId="166" fontId="9" fillId="4" borderId="14" xfId="2" applyNumberFormat="1" applyFont="1" applyFill="1" applyBorder="1" applyAlignment="1" applyProtection="1"/>
    <xf numFmtId="166" fontId="9" fillId="4" borderId="29" xfId="2" applyNumberFormat="1" applyFont="1" applyFill="1" applyBorder="1" applyAlignment="1" applyProtection="1"/>
    <xf numFmtId="166" fontId="9" fillId="4" borderId="39" xfId="2" applyNumberFormat="1" applyFont="1" applyFill="1" applyBorder="1" applyAlignment="1" applyProtection="1"/>
    <xf numFmtId="166" fontId="14" fillId="3" borderId="13" xfId="0" applyNumberFormat="1" applyFont="1" applyFill="1" applyBorder="1" applyAlignment="1" applyProtection="1">
      <alignment vertical="center"/>
    </xf>
    <xf numFmtId="166" fontId="9" fillId="4" borderId="30" xfId="2" applyNumberFormat="1" applyFont="1" applyFill="1" applyBorder="1" applyAlignment="1" applyProtection="1"/>
    <xf numFmtId="166" fontId="9" fillId="4" borderId="15" xfId="2" applyNumberFormat="1" applyFont="1" applyFill="1" applyBorder="1" applyAlignment="1" applyProtection="1">
      <alignment vertical="center"/>
    </xf>
    <xf numFmtId="166" fontId="9" fillId="4" borderId="30" xfId="2" applyNumberFormat="1" applyFont="1" applyFill="1" applyBorder="1" applyAlignment="1" applyProtection="1">
      <alignment vertical="center"/>
    </xf>
    <xf numFmtId="166" fontId="9" fillId="4" borderId="15" xfId="2" applyNumberFormat="1" applyFont="1" applyFill="1" applyBorder="1" applyAlignment="1" applyProtection="1"/>
    <xf numFmtId="0" fontId="30" fillId="0" borderId="11" xfId="0" applyFont="1" applyBorder="1" applyAlignment="1">
      <alignment vertical="center"/>
    </xf>
    <xf numFmtId="44" fontId="14" fillId="0" borderId="13" xfId="1" applyNumberFormat="1" applyFont="1" applyFill="1" applyBorder="1" applyAlignment="1" applyProtection="1"/>
    <xf numFmtId="44" fontId="14" fillId="2" borderId="13" xfId="1" applyNumberFormat="1" applyFont="1" applyFill="1" applyBorder="1" applyAlignment="1" applyProtection="1">
      <alignment vertical="center"/>
      <protection locked="0"/>
    </xf>
    <xf numFmtId="44" fontId="9" fillId="2" borderId="20" xfId="0" applyNumberFormat="1" applyFont="1" applyFill="1" applyBorder="1" applyProtection="1">
      <protection locked="0"/>
    </xf>
    <xf numFmtId="44" fontId="9" fillId="2" borderId="21" xfId="0" applyNumberFormat="1" applyFont="1" applyFill="1" applyBorder="1" applyProtection="1">
      <protection locked="0"/>
    </xf>
    <xf numFmtId="44" fontId="9" fillId="2" borderId="36" xfId="0" applyNumberFormat="1" applyFont="1" applyFill="1" applyBorder="1" applyProtection="1">
      <protection locked="0"/>
    </xf>
    <xf numFmtId="44" fontId="9" fillId="2" borderId="22" xfId="0" applyNumberFormat="1" applyFont="1" applyFill="1" applyBorder="1" applyProtection="1">
      <protection locked="0"/>
    </xf>
    <xf numFmtId="44" fontId="9" fillId="2" borderId="2" xfId="0" applyNumberFormat="1" applyFont="1" applyFill="1" applyBorder="1" applyProtection="1">
      <protection locked="0"/>
    </xf>
    <xf numFmtId="44" fontId="9" fillId="2" borderId="37" xfId="0" applyNumberFormat="1" applyFont="1" applyFill="1" applyBorder="1" applyProtection="1">
      <protection locked="0"/>
    </xf>
    <xf numFmtId="44" fontId="9" fillId="2" borderId="23" xfId="0" applyNumberFormat="1" applyFont="1" applyFill="1" applyBorder="1" applyProtection="1">
      <protection locked="0"/>
    </xf>
    <xf numFmtId="44" fontId="9" fillId="2" borderId="24" xfId="0" applyNumberFormat="1" applyFont="1" applyFill="1" applyBorder="1" applyProtection="1">
      <protection locked="0"/>
    </xf>
    <xf numFmtId="44" fontId="9" fillId="2" borderId="38" xfId="0" applyNumberFormat="1" applyFont="1" applyFill="1" applyBorder="1" applyProtection="1">
      <protection locked="0"/>
    </xf>
    <xf numFmtId="44" fontId="0" fillId="2" borderId="20" xfId="0" applyNumberFormat="1" applyFill="1" applyBorder="1" applyProtection="1">
      <protection locked="0"/>
    </xf>
    <xf numFmtId="44" fontId="0" fillId="2" borderId="21" xfId="0" applyNumberFormat="1" applyFill="1" applyBorder="1" applyProtection="1">
      <protection locked="0"/>
    </xf>
    <xf numFmtId="44" fontId="0" fillId="2" borderId="22" xfId="0" applyNumberFormat="1" applyFill="1" applyBorder="1" applyProtection="1">
      <protection locked="0"/>
    </xf>
    <xf numFmtId="44" fontId="0" fillId="2" borderId="2" xfId="0" applyNumberFormat="1" applyFill="1" applyBorder="1" applyProtection="1">
      <protection locked="0"/>
    </xf>
    <xf numFmtId="44" fontId="0" fillId="2" borderId="26" xfId="0" applyNumberFormat="1" applyFill="1" applyBorder="1" applyProtection="1">
      <protection locked="0"/>
    </xf>
    <xf numFmtId="44" fontId="0" fillId="2" borderId="3" xfId="0" applyNumberFormat="1" applyFill="1" applyBorder="1" applyProtection="1">
      <protection locked="0"/>
    </xf>
    <xf numFmtId="44" fontId="0" fillId="2" borderId="24" xfId="0" applyNumberFormat="1" applyFill="1" applyBorder="1" applyProtection="1">
      <protection locked="0"/>
    </xf>
    <xf numFmtId="44" fontId="0" fillId="2" borderId="23" xfId="0" applyNumberFormat="1" applyFill="1" applyBorder="1" applyProtection="1">
      <protection locked="0"/>
    </xf>
    <xf numFmtId="44" fontId="0" fillId="2" borderId="13" xfId="0" applyNumberFormat="1" applyFill="1" applyBorder="1" applyProtection="1">
      <protection locked="0"/>
    </xf>
    <xf numFmtId="44" fontId="22" fillId="2" borderId="30" xfId="0" applyNumberFormat="1" applyFont="1" applyFill="1" applyBorder="1" applyProtection="1">
      <protection locked="0"/>
    </xf>
    <xf numFmtId="44" fontId="22" fillId="2" borderId="29" xfId="0" applyNumberFormat="1" applyFont="1" applyFill="1" applyBorder="1" applyProtection="1">
      <protection locked="0"/>
    </xf>
    <xf numFmtId="44" fontId="22" fillId="2" borderId="31" xfId="0" applyNumberFormat="1" applyFont="1" applyFill="1" applyBorder="1" applyProtection="1">
      <protection locked="0"/>
    </xf>
    <xf numFmtId="44" fontId="22" fillId="2" borderId="30" xfId="0" applyNumberFormat="1" applyFont="1" applyFill="1" applyBorder="1" applyAlignment="1" applyProtection="1">
      <alignment vertical="center"/>
      <protection locked="0"/>
    </xf>
    <xf numFmtId="44" fontId="22" fillId="2" borderId="31" xfId="0" applyNumberFormat="1" applyFont="1" applyFill="1" applyBorder="1" applyAlignment="1" applyProtection="1">
      <alignment vertical="center"/>
      <protection locked="0"/>
    </xf>
    <xf numFmtId="44" fontId="22" fillId="2" borderId="32" xfId="0" applyNumberFormat="1" applyFont="1" applyFill="1" applyBorder="1" applyAlignment="1" applyProtection="1">
      <alignment vertical="center"/>
      <protection locked="0"/>
    </xf>
    <xf numFmtId="44" fontId="22" fillId="2" borderId="32" xfId="0" applyNumberFormat="1" applyFont="1" applyFill="1" applyBorder="1" applyProtection="1">
      <protection locked="0"/>
    </xf>
    <xf numFmtId="44" fontId="2" fillId="2" borderId="41" xfId="1" applyNumberFormat="1" applyFont="1" applyFill="1" applyBorder="1" applyAlignment="1" applyProtection="1">
      <alignment vertical="center"/>
      <protection locked="0"/>
    </xf>
    <xf numFmtId="44" fontId="2" fillId="2" borderId="0" xfId="1" applyNumberFormat="1" applyFont="1" applyFill="1" applyBorder="1" applyAlignment="1" applyProtection="1">
      <protection locked="0"/>
    </xf>
    <xf numFmtId="44" fontId="2" fillId="2" borderId="0" xfId="1" applyNumberFormat="1" applyFont="1" applyFill="1" applyBorder="1" applyAlignment="1" applyProtection="1">
      <alignment vertical="center"/>
      <protection locked="0"/>
    </xf>
    <xf numFmtId="44" fontId="2" fillId="2" borderId="19" xfId="1" applyNumberFormat="1" applyFont="1" applyFill="1" applyBorder="1" applyAlignment="1" applyProtection="1">
      <protection locked="0"/>
    </xf>
    <xf numFmtId="44" fontId="14" fillId="2" borderId="10" xfId="1" applyNumberFormat="1" applyFont="1" applyFill="1" applyBorder="1" applyAlignment="1" applyProtection="1">
      <protection locked="0"/>
    </xf>
    <xf numFmtId="44" fontId="2" fillId="2" borderId="41" xfId="1" applyNumberFormat="1" applyFont="1" applyFill="1" applyBorder="1" applyAlignment="1" applyProtection="1">
      <protection locked="0"/>
    </xf>
    <xf numFmtId="44" fontId="14" fillId="2" borderId="10" xfId="1" applyNumberFormat="1" applyFont="1" applyFill="1" applyBorder="1" applyAlignment="1" applyProtection="1">
      <alignment vertical="center"/>
      <protection locked="0"/>
    </xf>
    <xf numFmtId="44" fontId="6" fillId="2" borderId="14" xfId="1" applyNumberFormat="1" applyFont="1" applyFill="1" applyBorder="1" applyAlignment="1" applyProtection="1">
      <protection locked="0"/>
    </xf>
    <xf numFmtId="44" fontId="6" fillId="2" borderId="30" xfId="1" applyNumberFormat="1" applyFont="1" applyFill="1" applyBorder="1" applyAlignment="1" applyProtection="1">
      <protection locked="0"/>
    </xf>
    <xf numFmtId="44" fontId="6" fillId="2" borderId="30" xfId="1" applyNumberFormat="1" applyFont="1" applyFill="1" applyBorder="1" applyAlignment="1" applyProtection="1">
      <alignment horizontal="center"/>
      <protection locked="0"/>
    </xf>
    <xf numFmtId="44" fontId="6" fillId="2" borderId="15" xfId="1" applyNumberFormat="1" applyFont="1" applyFill="1" applyBorder="1" applyAlignment="1" applyProtection="1">
      <protection locked="0"/>
    </xf>
    <xf numFmtId="44" fontId="2" fillId="2" borderId="14" xfId="1" applyNumberFormat="1" applyFont="1" applyFill="1" applyBorder="1" applyAlignment="1" applyProtection="1">
      <protection locked="0"/>
    </xf>
    <xf numFmtId="44" fontId="2" fillId="2" borderId="30" xfId="1" applyNumberFormat="1" applyFont="1" applyFill="1" applyBorder="1" applyAlignment="1" applyProtection="1">
      <protection locked="0"/>
    </xf>
    <xf numFmtId="44" fontId="2" fillId="2" borderId="15" xfId="1" applyNumberFormat="1" applyFont="1" applyFill="1" applyBorder="1" applyAlignment="1" applyProtection="1">
      <protection locked="0"/>
    </xf>
    <xf numFmtId="44" fontId="14" fillId="2" borderId="13" xfId="1" applyNumberFormat="1" applyFont="1" applyFill="1" applyBorder="1" applyAlignment="1" applyProtection="1">
      <protection locked="0"/>
    </xf>
    <xf numFmtId="44" fontId="2" fillId="2" borderId="29" xfId="1" applyNumberFormat="1" applyFont="1" applyFill="1" applyBorder="1" applyAlignment="1" applyProtection="1">
      <protection locked="0"/>
    </xf>
    <xf numFmtId="44" fontId="2" fillId="2" borderId="15" xfId="1" applyNumberFormat="1" applyFont="1" applyFill="1" applyBorder="1" applyAlignment="1" applyProtection="1">
      <alignment vertical="center"/>
      <protection locked="0"/>
    </xf>
    <xf numFmtId="44" fontId="2" fillId="2" borderId="30" xfId="1" applyNumberFormat="1" applyFont="1" applyFill="1" applyBorder="1" applyAlignment="1" applyProtection="1">
      <alignment vertical="center"/>
      <protection locked="0"/>
    </xf>
    <xf numFmtId="0" fontId="9" fillId="0" borderId="0" xfId="0" applyFont="1"/>
    <xf numFmtId="0" fontId="45" fillId="0" borderId="0" xfId="0" applyFont="1"/>
    <xf numFmtId="0" fontId="0" fillId="0" borderId="2" xfId="0" applyBorder="1" applyAlignment="1">
      <alignment horizontal="center"/>
    </xf>
    <xf numFmtId="0" fontId="0" fillId="0" borderId="2" xfId="0" applyBorder="1" applyAlignment="1">
      <alignment vertical="center"/>
    </xf>
    <xf numFmtId="169" fontId="0" fillId="0" borderId="13" xfId="0" applyNumberFormat="1" applyBorder="1" applyAlignment="1">
      <alignment horizontal="center"/>
    </xf>
    <xf numFmtId="1" fontId="0" fillId="0" borderId="2" xfId="0" applyNumberFormat="1" applyBorder="1" applyAlignment="1">
      <alignment horizontal="center"/>
    </xf>
    <xf numFmtId="0" fontId="46" fillId="0" borderId="0" xfId="0" applyFont="1"/>
    <xf numFmtId="2" fontId="0" fillId="0" borderId="2" xfId="0" applyNumberFormat="1" applyBorder="1" applyAlignment="1">
      <alignment horizontal="center"/>
    </xf>
    <xf numFmtId="17" fontId="0" fillId="0" borderId="25" xfId="0" applyNumberFormat="1" applyBorder="1" applyAlignment="1">
      <alignment horizontal="center"/>
    </xf>
    <xf numFmtId="0" fontId="6" fillId="0" borderId="0" xfId="0" applyFont="1"/>
    <xf numFmtId="169" fontId="0" fillId="0" borderId="13" xfId="3" applyNumberFormat="1" applyFont="1" applyBorder="1" applyAlignment="1">
      <alignment horizontal="center"/>
    </xf>
    <xf numFmtId="2" fontId="0" fillId="0" borderId="13" xfId="0" applyNumberFormat="1" applyBorder="1" applyAlignment="1">
      <alignment horizontal="center"/>
    </xf>
    <xf numFmtId="0" fontId="3" fillId="0" borderId="0" xfId="0" applyFont="1"/>
    <xf numFmtId="1" fontId="0" fillId="0" borderId="13" xfId="0" applyNumberFormat="1" applyBorder="1" applyAlignment="1">
      <alignment horizontal="center"/>
    </xf>
    <xf numFmtId="0" fontId="0" fillId="2" borderId="2" xfId="0" applyFill="1" applyBorder="1" applyAlignment="1" applyProtection="1">
      <alignment horizontal="center"/>
      <protection locked="0"/>
    </xf>
    <xf numFmtId="44" fontId="0" fillId="0" borderId="0" xfId="0" applyNumberFormat="1"/>
    <xf numFmtId="17" fontId="45" fillId="0" borderId="0" xfId="0" applyNumberFormat="1" applyFont="1"/>
    <xf numFmtId="17" fontId="0" fillId="2" borderId="13" xfId="0" applyNumberFormat="1" applyFill="1" applyBorder="1" applyAlignment="1" applyProtection="1">
      <alignment horizontal="center"/>
      <protection locked="0"/>
    </xf>
    <xf numFmtId="169" fontId="22" fillId="2" borderId="13" xfId="0" applyNumberFormat="1" applyFont="1" applyFill="1" applyBorder="1" applyAlignment="1" applyProtection="1">
      <alignment horizontal="center"/>
      <protection locked="0"/>
    </xf>
    <xf numFmtId="0" fontId="0" fillId="2" borderId="13" xfId="0" applyFill="1" applyBorder="1" applyProtection="1">
      <protection locked="0"/>
    </xf>
    <xf numFmtId="0" fontId="44" fillId="0" borderId="0" xfId="0" applyFont="1"/>
    <xf numFmtId="0" fontId="0" fillId="2" borderId="13" xfId="0" applyFill="1" applyBorder="1" applyAlignment="1" applyProtection="1">
      <alignment horizontal="center"/>
      <protection locked="0"/>
    </xf>
    <xf numFmtId="0" fontId="0" fillId="0" borderId="0" xfId="0" applyAlignment="1">
      <alignment horizontal="center"/>
    </xf>
    <xf numFmtId="0" fontId="35" fillId="0" borderId="0" xfId="0" applyFont="1"/>
    <xf numFmtId="0" fontId="9" fillId="0" borderId="0" xfId="0" applyFont="1" applyAlignment="1">
      <alignment vertical="center"/>
    </xf>
    <xf numFmtId="165" fontId="3" fillId="0" borderId="0" xfId="0" applyNumberFormat="1" applyFont="1" applyAlignment="1">
      <alignment horizontal="left"/>
    </xf>
    <xf numFmtId="165" fontId="39" fillId="0" borderId="0" xfId="0" applyNumberFormat="1" applyFont="1"/>
    <xf numFmtId="44" fontId="40" fillId="4" borderId="13" xfId="0" applyNumberFormat="1" applyFont="1" applyFill="1" applyBorder="1" applyProtection="1"/>
    <xf numFmtId="44" fontId="37" fillId="4" borderId="13" xfId="0" applyNumberFormat="1" applyFont="1" applyFill="1" applyBorder="1" applyAlignment="1" applyProtection="1">
      <alignment vertical="center"/>
    </xf>
    <xf numFmtId="44" fontId="27" fillId="4" borderId="13" xfId="0" applyNumberFormat="1" applyFont="1" applyFill="1" applyBorder="1" applyAlignment="1" applyProtection="1">
      <alignment vertical="center"/>
    </xf>
    <xf numFmtId="44" fontId="40" fillId="0" borderId="13" xfId="0" applyNumberFormat="1" applyFont="1" applyBorder="1" applyAlignment="1" applyProtection="1">
      <alignment vertical="center"/>
    </xf>
    <xf numFmtId="44" fontId="27" fillId="0" borderId="13" xfId="0" applyNumberFormat="1" applyFont="1" applyBorder="1" applyProtection="1"/>
    <xf numFmtId="44" fontId="40" fillId="0" borderId="13" xfId="0" applyNumberFormat="1" applyFont="1" applyBorder="1" applyProtection="1"/>
    <xf numFmtId="44" fontId="37" fillId="0" borderId="13" xfId="0" applyNumberFormat="1" applyFont="1" applyBorder="1" applyProtection="1"/>
    <xf numFmtId="44" fontId="12" fillId="0" borderId="13" xfId="0" applyNumberFormat="1" applyFont="1" applyBorder="1" applyProtection="1"/>
    <xf numFmtId="2" fontId="0" fillId="0" borderId="11" xfId="0" applyNumberFormat="1" applyBorder="1" applyProtection="1"/>
    <xf numFmtId="44" fontId="28" fillId="0" borderId="10" xfId="1" applyNumberFormat="1" applyFont="1" applyBorder="1" applyAlignment="1" applyProtection="1"/>
    <xf numFmtId="44" fontId="28" fillId="0" borderId="13" xfId="1" applyNumberFormat="1" applyFont="1" applyBorder="1" applyAlignment="1" applyProtection="1">
      <alignment vertical="center"/>
    </xf>
    <xf numFmtId="44" fontId="14" fillId="0" borderId="13" xfId="1" applyNumberFormat="1" applyFont="1" applyFill="1" applyBorder="1" applyAlignment="1" applyProtection="1">
      <alignment vertical="center"/>
    </xf>
    <xf numFmtId="44" fontId="28" fillId="0" borderId="8" xfId="1" applyNumberFormat="1" applyFont="1" applyBorder="1" applyAlignment="1" applyProtection="1"/>
    <xf numFmtId="44" fontId="28" fillId="0" borderId="13" xfId="1" applyNumberFormat="1" applyFont="1" applyBorder="1" applyAlignment="1" applyProtection="1"/>
    <xf numFmtId="166" fontId="23" fillId="0" borderId="13" xfId="0" applyNumberFormat="1" applyFont="1" applyBorder="1" applyAlignment="1" applyProtection="1">
      <alignment vertical="center"/>
    </xf>
    <xf numFmtId="166" fontId="9" fillId="4" borderId="14" xfId="2" applyNumberFormat="1" applyFont="1" applyFill="1" applyBorder="1" applyAlignment="1" applyProtection="1">
      <alignment vertical="center"/>
    </xf>
    <xf numFmtId="166" fontId="28" fillId="3" borderId="13" xfId="0" applyNumberFormat="1" applyFont="1" applyFill="1" applyBorder="1" applyAlignment="1" applyProtection="1">
      <alignment vertical="center"/>
    </xf>
    <xf numFmtId="166" fontId="6" fillId="3" borderId="14" xfId="0" applyNumberFormat="1" applyFont="1" applyFill="1" applyBorder="1" applyAlignment="1" applyProtection="1"/>
    <xf numFmtId="166" fontId="6" fillId="3" borderId="30" xfId="0" applyNumberFormat="1" applyFont="1" applyFill="1" applyBorder="1" applyAlignment="1" applyProtection="1"/>
    <xf numFmtId="166" fontId="6" fillId="3" borderId="30" xfId="0" applyNumberFormat="1" applyFont="1" applyFill="1" applyBorder="1" applyAlignment="1" applyProtection="1">
      <alignment horizontal="center"/>
    </xf>
    <xf numFmtId="166" fontId="6" fillId="3" borderId="15" xfId="0" applyNumberFormat="1" applyFont="1" applyFill="1" applyBorder="1" applyAlignment="1" applyProtection="1"/>
    <xf numFmtId="10" fontId="9" fillId="4" borderId="14" xfId="2" applyNumberFormat="1" applyFont="1" applyFill="1" applyBorder="1" applyAlignment="1" applyProtection="1"/>
    <xf numFmtId="10" fontId="9" fillId="4" borderId="30" xfId="2" applyNumberFormat="1" applyFont="1" applyFill="1" applyBorder="1" applyAlignment="1" applyProtection="1"/>
    <xf numFmtId="10" fontId="9" fillId="4" borderId="15" xfId="2" applyNumberFormat="1" applyFont="1" applyFill="1" applyBorder="1" applyAlignment="1" applyProtection="1"/>
    <xf numFmtId="166" fontId="16" fillId="0" borderId="0" xfId="0" applyNumberFormat="1" applyFont="1" applyBorder="1" applyProtection="1"/>
    <xf numFmtId="165" fontId="18" fillId="6" borderId="0" xfId="0" applyNumberFormat="1" applyFont="1" applyFill="1" applyBorder="1" applyAlignment="1" applyProtection="1">
      <alignment horizontal="center"/>
    </xf>
    <xf numFmtId="10" fontId="40" fillId="4" borderId="13" xfId="2" applyNumberFormat="1" applyFont="1" applyFill="1" applyBorder="1" applyProtection="1"/>
    <xf numFmtId="10" fontId="37" fillId="4" borderId="13" xfId="2" applyNumberFormat="1" applyFont="1" applyFill="1" applyBorder="1" applyAlignment="1" applyProtection="1">
      <alignment vertical="center"/>
    </xf>
    <xf numFmtId="10" fontId="22" fillId="4" borderId="30" xfId="2" applyNumberFormat="1" applyFont="1" applyFill="1" applyBorder="1" applyProtection="1"/>
    <xf numFmtId="10" fontId="22" fillId="4" borderId="29" xfId="2" applyNumberFormat="1" applyFont="1" applyFill="1" applyBorder="1" applyProtection="1"/>
    <xf numFmtId="10" fontId="22" fillId="4" borderId="31" xfId="2" applyNumberFormat="1" applyFont="1" applyFill="1" applyBorder="1" applyProtection="1"/>
    <xf numFmtId="10" fontId="22" fillId="4" borderId="30" xfId="2" applyNumberFormat="1" applyFont="1" applyFill="1" applyBorder="1" applyAlignment="1" applyProtection="1">
      <alignment vertical="center"/>
    </xf>
    <xf numFmtId="10" fontId="27" fillId="4" borderId="13" xfId="2" applyNumberFormat="1" applyFont="1" applyFill="1" applyBorder="1" applyAlignment="1" applyProtection="1">
      <alignment vertical="center"/>
    </xf>
    <xf numFmtId="10" fontId="22" fillId="4" borderId="31" xfId="2" applyNumberFormat="1" applyFont="1" applyFill="1" applyBorder="1" applyAlignment="1" applyProtection="1">
      <alignment vertical="center"/>
    </xf>
    <xf numFmtId="10" fontId="22" fillId="4" borderId="32" xfId="2" applyNumberFormat="1" applyFont="1" applyFill="1" applyBorder="1" applyAlignment="1" applyProtection="1">
      <alignment vertical="center"/>
    </xf>
    <xf numFmtId="10" fontId="22" fillId="4" borderId="32" xfId="2" applyNumberFormat="1" applyFont="1" applyFill="1" applyBorder="1" applyProtection="1"/>
    <xf numFmtId="10" fontId="40" fillId="0" borderId="13" xfId="2" applyNumberFormat="1" applyFont="1" applyBorder="1" applyAlignment="1" applyProtection="1">
      <alignment vertical="center"/>
    </xf>
    <xf numFmtId="10" fontId="27" fillId="0" borderId="13" xfId="2" applyNumberFormat="1" applyFont="1" applyBorder="1" applyProtection="1"/>
    <xf numFmtId="10" fontId="22" fillId="0" borderId="30" xfId="2" applyNumberFormat="1" applyFont="1" applyBorder="1" applyProtection="1"/>
    <xf numFmtId="10" fontId="40" fillId="0" borderId="13" xfId="2" applyNumberFormat="1" applyFont="1" applyBorder="1" applyProtection="1"/>
    <xf numFmtId="10" fontId="22" fillId="0" borderId="31" xfId="2" applyNumberFormat="1" applyFont="1" applyBorder="1" applyAlignment="1" applyProtection="1">
      <alignment vertical="center"/>
    </xf>
    <xf numFmtId="10" fontId="22" fillId="0" borderId="29" xfId="2" applyNumberFormat="1" applyFont="1" applyBorder="1" applyProtection="1"/>
    <xf numFmtId="10" fontId="37" fillId="0" borderId="13" xfId="2" applyNumberFormat="1" applyFont="1" applyBorder="1" applyProtection="1"/>
    <xf numFmtId="10" fontId="22" fillId="0" borderId="30" xfId="2" applyNumberFormat="1" applyFont="1" applyBorder="1" applyAlignment="1" applyProtection="1">
      <alignment vertical="center"/>
    </xf>
    <xf numFmtId="0" fontId="0" fillId="2" borderId="2" xfId="0" applyFill="1" applyBorder="1" applyAlignment="1">
      <alignment horizontal="center"/>
    </xf>
    <xf numFmtId="0" fontId="48" fillId="0" borderId="0" xfId="0" applyFont="1"/>
    <xf numFmtId="0" fontId="44" fillId="0" borderId="46" xfId="0" applyFont="1" applyBorder="1" applyAlignment="1">
      <alignment horizontal="center"/>
    </xf>
    <xf numFmtId="0" fontId="0" fillId="0" borderId="46" xfId="0" applyBorder="1" applyAlignment="1">
      <alignment horizontal="center"/>
    </xf>
    <xf numFmtId="0" fontId="44" fillId="0" borderId="0" xfId="0" applyFont="1" applyAlignment="1">
      <alignment horizontal="center"/>
    </xf>
    <xf numFmtId="4" fontId="0" fillId="0" borderId="0" xfId="0" applyNumberFormat="1"/>
    <xf numFmtId="0" fontId="49" fillId="0" borderId="0" xfId="0" applyFont="1" applyAlignment="1">
      <alignment wrapText="1"/>
    </xf>
    <xf numFmtId="0" fontId="50" fillId="0" borderId="0" xfId="4"/>
    <xf numFmtId="165" fontId="53" fillId="6" borderId="0" xfId="0" applyNumberFormat="1" applyFont="1" applyFill="1" applyAlignment="1">
      <alignment horizontal="left"/>
    </xf>
    <xf numFmtId="0" fontId="29" fillId="3" borderId="13" xfId="0" applyFont="1" applyFill="1" applyBorder="1"/>
    <xf numFmtId="0" fontId="6" fillId="3" borderId="14" xfId="0" applyFont="1" applyFill="1" applyBorder="1"/>
    <xf numFmtId="0" fontId="6" fillId="3" borderId="30" xfId="0" applyFont="1" applyFill="1" applyBorder="1"/>
    <xf numFmtId="0" fontId="6" fillId="3" borderId="15" xfId="0" applyFont="1" applyFill="1" applyBorder="1"/>
    <xf numFmtId="0" fontId="31" fillId="3" borderId="11" xfId="0" applyFont="1" applyFill="1" applyBorder="1"/>
    <xf numFmtId="0" fontId="0" fillId="3" borderId="0" xfId="0" applyFill="1"/>
    <xf numFmtId="0" fontId="6" fillId="3" borderId="16" xfId="0" applyFont="1" applyFill="1" applyBorder="1"/>
    <xf numFmtId="0" fontId="6" fillId="3" borderId="17" xfId="0" applyFont="1" applyFill="1" applyBorder="1"/>
    <xf numFmtId="0" fontId="6" fillId="3" borderId="18" xfId="0" applyFont="1" applyFill="1" applyBorder="1"/>
    <xf numFmtId="0" fontId="31" fillId="3" borderId="13" xfId="0" applyFont="1" applyFill="1" applyBorder="1"/>
    <xf numFmtId="0" fontId="33" fillId="7" borderId="14" xfId="0" applyFont="1" applyFill="1" applyBorder="1"/>
    <xf numFmtId="0" fontId="34" fillId="7" borderId="15" xfId="0" applyFont="1" applyFill="1" applyBorder="1"/>
    <xf numFmtId="0" fontId="30" fillId="3" borderId="13" xfId="0" applyFont="1" applyFill="1" applyBorder="1"/>
    <xf numFmtId="0" fontId="33" fillId="7" borderId="11" xfId="0" applyFont="1" applyFill="1" applyBorder="1"/>
    <xf numFmtId="0" fontId="33" fillId="7" borderId="13" xfId="0" applyFont="1" applyFill="1" applyBorder="1"/>
    <xf numFmtId="167" fontId="29" fillId="3" borderId="11" xfId="0" applyNumberFormat="1" applyFont="1" applyFill="1" applyBorder="1" applyAlignment="1">
      <alignment horizontal="center" vertical="center"/>
    </xf>
    <xf numFmtId="167" fontId="29" fillId="3" borderId="10" xfId="0" applyNumberFormat="1" applyFont="1" applyFill="1" applyBorder="1" applyAlignment="1">
      <alignment horizontal="center" vertical="center"/>
    </xf>
    <xf numFmtId="0" fontId="32" fillId="0" borderId="13" xfId="0" applyFont="1" applyBorder="1"/>
    <xf numFmtId="0" fontId="0" fillId="3" borderId="0" xfId="0" applyFill="1" applyAlignment="1">
      <alignment horizontal="center"/>
    </xf>
    <xf numFmtId="0" fontId="63" fillId="6" borderId="1" xfId="0" applyFont="1" applyFill="1" applyBorder="1"/>
    <xf numFmtId="0" fontId="30" fillId="3" borderId="13" xfId="0" applyFont="1" applyFill="1" applyBorder="1" applyAlignment="1">
      <alignment vertical="center"/>
    </xf>
    <xf numFmtId="0" fontId="39" fillId="3" borderId="30" xfId="0" applyFont="1" applyFill="1" applyBorder="1"/>
    <xf numFmtId="0" fontId="6" fillId="3" borderId="29" xfId="0" applyFont="1" applyFill="1" applyBorder="1"/>
    <xf numFmtId="0" fontId="6" fillId="3" borderId="31" xfId="0" applyFont="1" applyFill="1" applyBorder="1"/>
    <xf numFmtId="0" fontId="6" fillId="3" borderId="30" xfId="0" applyFont="1" applyFill="1" applyBorder="1" applyAlignment="1">
      <alignment vertical="center"/>
    </xf>
    <xf numFmtId="0" fontId="6" fillId="3" borderId="31" xfId="0" applyFont="1" applyFill="1" applyBorder="1" applyAlignment="1">
      <alignment vertical="center"/>
    </xf>
    <xf numFmtId="0" fontId="6" fillId="3" borderId="32" xfId="0" applyFont="1" applyFill="1" applyBorder="1" applyAlignment="1">
      <alignment vertical="center"/>
    </xf>
    <xf numFmtId="0" fontId="6" fillId="3" borderId="32" xfId="0" applyFont="1" applyFill="1" applyBorder="1" applyAlignment="1">
      <alignment horizontal="left" vertical="center"/>
    </xf>
    <xf numFmtId="0" fontId="29" fillId="3" borderId="13" xfId="0" applyFont="1" applyFill="1" applyBorder="1" applyAlignment="1">
      <alignment wrapText="1"/>
    </xf>
    <xf numFmtId="49" fontId="30" fillId="0" borderId="13" xfId="0" applyNumberFormat="1" applyFont="1" applyBorder="1"/>
    <xf numFmtId="0" fontId="43" fillId="3" borderId="13" xfId="0" applyFont="1" applyFill="1" applyBorder="1" applyAlignment="1">
      <alignment vertical="center"/>
    </xf>
    <xf numFmtId="49" fontId="6" fillId="3" borderId="31" xfId="0" applyNumberFormat="1" applyFont="1" applyFill="1" applyBorder="1" applyAlignment="1">
      <alignment vertical="center"/>
    </xf>
    <xf numFmtId="49" fontId="6" fillId="3" borderId="29" xfId="0" applyNumberFormat="1" applyFont="1" applyFill="1" applyBorder="1" applyAlignment="1">
      <alignment vertical="center"/>
    </xf>
    <xf numFmtId="49" fontId="6" fillId="3" borderId="30" xfId="0" applyNumberFormat="1" applyFont="1" applyFill="1" applyBorder="1"/>
    <xf numFmtId="0" fontId="29" fillId="0" borderId="0" xfId="0" applyFont="1"/>
    <xf numFmtId="0" fontId="41" fillId="3" borderId="0" xfId="0" applyFont="1" applyFill="1"/>
    <xf numFmtId="0" fontId="64" fillId="0" borderId="0" xfId="0" applyFont="1"/>
    <xf numFmtId="49" fontId="30" fillId="0" borderId="11" xfId="0" applyNumberFormat="1" applyFont="1" applyBorder="1"/>
    <xf numFmtId="165" fontId="65" fillId="6" borderId="0" xfId="0" applyNumberFormat="1" applyFont="1" applyFill="1" applyAlignment="1">
      <alignment horizontal="center"/>
    </xf>
    <xf numFmtId="14" fontId="8" fillId="0" borderId="0" xfId="0" applyNumberFormat="1" applyFont="1" applyAlignment="1">
      <alignment horizontal="center"/>
    </xf>
    <xf numFmtId="0" fontId="66" fillId="0" borderId="0" xfId="0" applyFont="1"/>
    <xf numFmtId="165" fontId="53" fillId="6" borderId="0" xfId="0" applyNumberFormat="1" applyFont="1" applyFill="1" applyAlignment="1">
      <alignment horizontal="center"/>
    </xf>
    <xf numFmtId="0" fontId="4" fillId="0" borderId="0" xfId="0" applyFont="1"/>
    <xf numFmtId="0" fontId="29" fillId="0" borderId="13" xfId="0" applyFont="1" applyBorder="1"/>
    <xf numFmtId="0" fontId="30" fillId="0" borderId="13" xfId="0" applyFont="1" applyBorder="1"/>
    <xf numFmtId="0" fontId="6" fillId="3" borderId="14" xfId="0" applyFont="1" applyFill="1" applyBorder="1" applyAlignment="1">
      <alignment vertical="center"/>
    </xf>
    <xf numFmtId="0" fontId="6" fillId="3" borderId="30" xfId="0" applyFont="1" applyFill="1" applyBorder="1" applyAlignment="1">
      <alignment vertical="center" wrapText="1"/>
    </xf>
    <xf numFmtId="0" fontId="13" fillId="0" borderId="0" xfId="0" applyFont="1"/>
    <xf numFmtId="0" fontId="6" fillId="3" borderId="30" xfId="0" applyFont="1" applyFill="1" applyBorder="1" applyAlignment="1">
      <alignment horizontal="left" vertical="center"/>
    </xf>
    <xf numFmtId="0" fontId="29" fillId="0" borderId="7" xfId="0" applyFont="1" applyBorder="1"/>
    <xf numFmtId="0" fontId="15" fillId="0" borderId="0" xfId="0" applyFont="1"/>
    <xf numFmtId="0" fontId="63" fillId="6" borderId="0" xfId="0" applyFont="1" applyFill="1"/>
    <xf numFmtId="0" fontId="29" fillId="0" borderId="11" xfId="0" applyFont="1" applyBorder="1"/>
    <xf numFmtId="0" fontId="6" fillId="0" borderId="17" xfId="0" applyFont="1" applyBorder="1"/>
    <xf numFmtId="0" fontId="6" fillId="0" borderId="18" xfId="0" applyFont="1" applyBorder="1" applyAlignment="1">
      <alignment vertical="center"/>
    </xf>
    <xf numFmtId="0" fontId="6" fillId="0" borderId="17" xfId="0" applyFont="1" applyBorder="1" applyAlignment="1">
      <alignment vertical="center"/>
    </xf>
    <xf numFmtId="0" fontId="36" fillId="0" borderId="0" xfId="0" applyFont="1" applyAlignment="1">
      <alignment horizontal="right"/>
    </xf>
    <xf numFmtId="0" fontId="41" fillId="0" borderId="0" xfId="0" applyFont="1" applyAlignment="1">
      <alignment horizontal="left"/>
    </xf>
    <xf numFmtId="165" fontId="9" fillId="0" borderId="9" xfId="0" applyNumberFormat="1" applyFont="1" applyBorder="1" applyAlignment="1">
      <alignment horizontal="left"/>
    </xf>
    <xf numFmtId="0" fontId="0" fillId="0" borderId="42" xfId="0" applyBorder="1" applyAlignment="1">
      <alignment wrapText="1"/>
    </xf>
    <xf numFmtId="0" fontId="0" fillId="0" borderId="43" xfId="0" applyBorder="1"/>
    <xf numFmtId="0" fontId="0" fillId="0" borderId="43" xfId="0" applyBorder="1" applyAlignment="1">
      <alignment wrapText="1"/>
    </xf>
    <xf numFmtId="0" fontId="0" fillId="0" borderId="44" xfId="0" applyBorder="1"/>
    <xf numFmtId="0" fontId="0" fillId="0" borderId="45" xfId="0" applyBorder="1"/>
    <xf numFmtId="0" fontId="0" fillId="0" borderId="28" xfId="0" applyBorder="1" applyAlignment="1">
      <alignment wrapText="1"/>
    </xf>
    <xf numFmtId="0" fontId="0" fillId="0" borderId="27" xfId="0" applyBorder="1" applyAlignment="1">
      <alignment wrapText="1"/>
    </xf>
    <xf numFmtId="0" fontId="0" fillId="0" borderId="42" xfId="0" applyBorder="1"/>
    <xf numFmtId="0" fontId="0" fillId="0" borderId="9" xfId="0" applyBorder="1" applyAlignment="1">
      <alignment wrapText="1"/>
    </xf>
    <xf numFmtId="0" fontId="70" fillId="0" borderId="9" xfId="0" applyFont="1" applyBorder="1"/>
    <xf numFmtId="0" fontId="71" fillId="0" borderId="0" xfId="0" applyFont="1"/>
    <xf numFmtId="165" fontId="72" fillId="6" borderId="0" xfId="0" applyNumberFormat="1" applyFont="1" applyFill="1" applyAlignment="1">
      <alignment horizontal="center"/>
    </xf>
    <xf numFmtId="0" fontId="0" fillId="0" borderId="44" xfId="0" applyBorder="1" applyAlignment="1">
      <alignment wrapText="1"/>
    </xf>
    <xf numFmtId="0" fontId="29" fillId="3" borderId="11" xfId="0" applyFont="1" applyFill="1" applyBorder="1"/>
    <xf numFmtId="0" fontId="30" fillId="3" borderId="11" xfId="0" applyFont="1" applyFill="1" applyBorder="1" applyAlignment="1">
      <alignment vertical="center"/>
    </xf>
    <xf numFmtId="0" fontId="6" fillId="3" borderId="33" xfId="0" applyFont="1" applyFill="1" applyBorder="1"/>
    <xf numFmtId="0" fontId="6" fillId="3" borderId="34" xfId="0" applyFont="1" applyFill="1" applyBorder="1"/>
    <xf numFmtId="49" fontId="6" fillId="3" borderId="30" xfId="0" applyNumberFormat="1" applyFont="1" applyFill="1" applyBorder="1" applyAlignment="1">
      <alignment vertical="center"/>
    </xf>
    <xf numFmtId="0" fontId="6" fillId="3" borderId="1" xfId="0" applyFont="1" applyFill="1" applyBorder="1"/>
    <xf numFmtId="0" fontId="6" fillId="0" borderId="1" xfId="0" applyFont="1" applyBorder="1"/>
    <xf numFmtId="0" fontId="6" fillId="0" borderId="1" xfId="0" applyFont="1" applyBorder="1" applyAlignment="1">
      <alignment vertical="center"/>
    </xf>
    <xf numFmtId="0" fontId="6" fillId="3" borderId="4" xfId="0" applyFont="1" applyFill="1" applyBorder="1"/>
    <xf numFmtId="0" fontId="6" fillId="3" borderId="5" xfId="0" applyFont="1" applyFill="1" applyBorder="1"/>
    <xf numFmtId="44" fontId="0" fillId="5" borderId="14" xfId="0" applyNumberFormat="1" applyFill="1" applyBorder="1" applyAlignment="1" applyProtection="1">
      <alignment horizontal="center"/>
    </xf>
    <xf numFmtId="0" fontId="0" fillId="0" borderId="15" xfId="0" applyBorder="1" applyProtection="1"/>
    <xf numFmtId="44" fontId="0" fillId="5" borderId="16" xfId="0" applyNumberFormat="1" applyFill="1" applyBorder="1" applyAlignment="1" applyProtection="1">
      <alignment horizontal="center"/>
    </xf>
    <xf numFmtId="44" fontId="0" fillId="5" borderId="18" xfId="0" applyNumberFormat="1" applyFill="1" applyBorder="1" applyAlignment="1" applyProtection="1">
      <alignment horizontal="center"/>
    </xf>
    <xf numFmtId="44" fontId="0" fillId="5" borderId="15" xfId="0" applyNumberFormat="1" applyFill="1" applyBorder="1" applyAlignment="1" applyProtection="1">
      <alignment horizontal="center"/>
    </xf>
    <xf numFmtId="0" fontId="0" fillId="0" borderId="30" xfId="0" applyBorder="1" applyAlignment="1">
      <alignment horizontal="left" vertical="top" wrapText="1"/>
    </xf>
    <xf numFmtId="0" fontId="0" fillId="0" borderId="31" xfId="0" applyBorder="1" applyAlignment="1">
      <alignment horizontal="left" vertical="top" wrapText="1"/>
    </xf>
    <xf numFmtId="165" fontId="17" fillId="6" borderId="0" xfId="0" applyNumberFormat="1" applyFont="1" applyFill="1" applyAlignment="1">
      <alignment horizontal="center"/>
    </xf>
  </cellXfs>
  <cellStyles count="5">
    <cellStyle name="Millares" xfId="1" builtinId="3"/>
    <cellStyle name="Millares 2" xfId="3"/>
    <cellStyle name="Normal" xfId="0" builtinId="0"/>
    <cellStyle name="Normal 2" xfId="4"/>
    <cellStyle name="Porcentaje" xfId="2" builtinId="5"/>
  </cellStyles>
  <dxfs count="19">
    <dxf>
      <font>
        <color rgb="FF9C0006"/>
      </font>
      <fill>
        <patternFill>
          <bgColor rgb="FFFFC7CE"/>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ont>
        <condense val="0"/>
        <extend val="0"/>
        <color rgb="FF9C0006"/>
      </font>
      <fill>
        <patternFill>
          <bgColor rgb="FFFFC7CE"/>
        </patternFill>
      </fill>
    </dxf>
    <dxf>
      <fill>
        <patternFill>
          <bgColor rgb="FF92D050"/>
        </patternFill>
      </fill>
    </dxf>
    <dxf>
      <fill>
        <patternFill>
          <bgColor rgb="FF92D050"/>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9AB1"/>
      <color rgb="FF00B1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EGOERA-BALANTZEA '!A1"/><Relationship Id="rId2" Type="http://schemas.openxmlformats.org/officeDocument/2006/relationships/hyperlink" Target="#'GALDU-IRABAZIEN KONTUA'!A1"/><Relationship Id="rId1" Type="http://schemas.openxmlformats.org/officeDocument/2006/relationships/hyperlink" Target="#'DIRUZAINTZAKO AURREKONTUA'!A1"/><Relationship Id="rId5" Type="http://schemas.openxmlformats.org/officeDocument/2006/relationships/hyperlink" Target="#'Konparatiboaren BALANTZEA'!A1"/><Relationship Id="rId4" Type="http://schemas.openxmlformats.org/officeDocument/2006/relationships/hyperlink" Target="#'G-I konparaketa'!A1"/></Relationships>
</file>

<file path=xl/drawings/_rels/drawing2.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3.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ESENTACION!A1"/></Relationships>
</file>

<file path=xl/drawings/_rels/drawing5.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6.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7.xml.rels><?xml version="1.0" encoding="UTF-8" standalone="yes"?>
<Relationships xmlns="http://schemas.openxmlformats.org/package/2006/relationships"><Relationship Id="rId1" Type="http://schemas.openxmlformats.org/officeDocument/2006/relationships/hyperlink" Target="#'TOTAL CALCULOS AMORTIZACION'!A1"/></Relationships>
</file>

<file path=xl/drawings/drawing1.xml><?xml version="1.0" encoding="utf-8"?>
<xdr:wsDr xmlns:xdr="http://schemas.openxmlformats.org/drawingml/2006/spreadsheetDrawing" xmlns:a="http://schemas.openxmlformats.org/drawingml/2006/main">
  <xdr:twoCellAnchor>
    <xdr:from>
      <xdr:col>4</xdr:col>
      <xdr:colOff>279400</xdr:colOff>
      <xdr:row>0</xdr:row>
      <xdr:rowOff>88900</xdr:rowOff>
    </xdr:from>
    <xdr:to>
      <xdr:col>14</xdr:col>
      <xdr:colOff>177800</xdr:colOff>
      <xdr:row>5</xdr:row>
      <xdr:rowOff>139700</xdr:rowOff>
    </xdr:to>
    <xdr:sp macro="" textlink="" fLocksText="0">
      <xdr:nvSpPr>
        <xdr:cNvPr id="2" name="1 Rectángulo redondeado">
          <a:extLst>
            <a:ext uri="{FF2B5EF4-FFF2-40B4-BE49-F238E27FC236}">
              <a16:creationId xmlns:a16="http://schemas.microsoft.com/office/drawing/2014/main" xmlns="" id="{AD47BAB6-A20B-A245-8EDE-01DA437A23FB}"/>
            </a:ext>
          </a:extLst>
        </xdr:cNvPr>
        <xdr:cNvSpPr>
          <a:spLocks noChangeArrowheads="1"/>
        </xdr:cNvSpPr>
      </xdr:nvSpPr>
      <xdr:spPr bwMode="auto">
        <a:xfrm>
          <a:off x="3632200" y="88900"/>
          <a:ext cx="8153400" cy="1003300"/>
        </a:xfrm>
        <a:prstGeom prst="roundRect">
          <a:avLst>
            <a:gd name="adj" fmla="val 16667"/>
          </a:avLst>
        </a:prstGeom>
        <a:solidFill>
          <a:srgbClr val="009AB1"/>
        </a:solidFill>
        <a:ln w="9525">
          <a:solidFill>
            <a:srgbClr val="009AB1"/>
          </a:solidFill>
          <a:round/>
          <a:headEnd/>
          <a:tailEnd/>
        </a:ln>
      </xdr:spPr>
      <xdr:txBody>
        <a:bodyPr vertOverflow="clip" wrap="square" lIns="64008" tIns="68580" rIns="64008" bIns="68580" anchor="ctr" upright="1"/>
        <a:lstStyle/>
        <a:p>
          <a:pPr algn="ctr" rtl="0">
            <a:defRPr sz="1000"/>
          </a:pPr>
          <a:r>
            <a:rPr lang="es-ES_tradnl" sz="4800" b="0" i="0" u="none" strike="noStrike" baseline="0">
              <a:solidFill>
                <a:srgbClr val="FFFFFF"/>
              </a:solidFill>
              <a:latin typeface="Calibri" pitchFamily="2" charset="0"/>
              <a:cs typeface="Calibri" pitchFamily="2" charset="0"/>
            </a:rPr>
            <a:t>FINANTZA-PLANA ETEak</a:t>
          </a:r>
        </a:p>
      </xdr:txBody>
    </xdr:sp>
    <xdr:clientData/>
  </xdr:twoCellAnchor>
  <xdr:twoCellAnchor>
    <xdr:from>
      <xdr:col>1</xdr:col>
      <xdr:colOff>393700</xdr:colOff>
      <xdr:row>7</xdr:row>
      <xdr:rowOff>25400</xdr:rowOff>
    </xdr:from>
    <xdr:to>
      <xdr:col>5</xdr:col>
      <xdr:colOff>762000</xdr:colOff>
      <xdr:row>11</xdr:row>
      <xdr:rowOff>177800</xdr:rowOff>
    </xdr:to>
    <xdr:sp macro="" textlink="" fLocksText="0">
      <xdr:nvSpPr>
        <xdr:cNvPr id="3" name="2 Rectángulo redondeado">
          <a:hlinkClick xmlns:r="http://schemas.openxmlformats.org/officeDocument/2006/relationships" r:id="rId1"/>
          <a:extLst>
            <a:ext uri="{FF2B5EF4-FFF2-40B4-BE49-F238E27FC236}">
              <a16:creationId xmlns:a16="http://schemas.microsoft.com/office/drawing/2014/main" xmlns="" id="{1B636AD0-795F-8340-9A80-2428701C68B5}"/>
            </a:ext>
          </a:extLst>
        </xdr:cNvPr>
        <xdr:cNvSpPr>
          <a:spLocks noChangeArrowheads="1"/>
        </xdr:cNvSpPr>
      </xdr:nvSpPr>
      <xdr:spPr bwMode="auto">
        <a:xfrm>
          <a:off x="1219200" y="1358900"/>
          <a:ext cx="3721100" cy="914400"/>
        </a:xfrm>
        <a:prstGeom prst="roundRect">
          <a:avLst>
            <a:gd name="adj" fmla="val 16667"/>
          </a:avLst>
        </a:prstGeom>
        <a:solidFill>
          <a:srgbClr val="009AB1"/>
        </a:solidFill>
        <a:ln w="9525">
          <a:solidFill>
            <a:srgbClr val="009AB1"/>
          </a:solidFill>
          <a:round/>
          <a:headEnd/>
          <a:tailEnd/>
        </a:ln>
      </xdr:spPr>
      <xdr:txBody>
        <a:bodyPr vertOverflow="clip" wrap="square" lIns="45720" tIns="45720" rIns="45720" bIns="45720" anchor="ctr" upright="1"/>
        <a:lstStyle/>
        <a:p>
          <a:pPr algn="ctr" rtl="0">
            <a:lnSpc>
              <a:spcPts val="2900"/>
            </a:lnSpc>
            <a:defRPr sz="1000"/>
          </a:pPr>
          <a:r>
            <a:rPr lang="es-ES_tradnl" sz="2800" b="0" i="0" u="none" strike="noStrike" baseline="0">
              <a:solidFill>
                <a:srgbClr val="FFFFFF"/>
              </a:solidFill>
              <a:latin typeface="Calibri" pitchFamily="2" charset="0"/>
              <a:cs typeface="Calibri" pitchFamily="2" charset="0"/>
            </a:rPr>
            <a:t>DIRUZAINTZAKO AURREKONTUA</a:t>
          </a:r>
        </a:p>
      </xdr:txBody>
    </xdr:sp>
    <xdr:clientData/>
  </xdr:twoCellAnchor>
  <xdr:twoCellAnchor>
    <xdr:from>
      <xdr:col>7</xdr:col>
      <xdr:colOff>825500</xdr:colOff>
      <xdr:row>7</xdr:row>
      <xdr:rowOff>12700</xdr:rowOff>
    </xdr:from>
    <xdr:to>
      <xdr:col>12</xdr:col>
      <xdr:colOff>215900</xdr:colOff>
      <xdr:row>11</xdr:row>
      <xdr:rowOff>165100</xdr:rowOff>
    </xdr:to>
    <xdr:sp macro="" textlink="" fLocksText="0">
      <xdr:nvSpPr>
        <xdr:cNvPr id="4" name="3 Rectángulo redondeado">
          <a:hlinkClick xmlns:r="http://schemas.openxmlformats.org/officeDocument/2006/relationships" r:id="rId2"/>
          <a:extLst>
            <a:ext uri="{FF2B5EF4-FFF2-40B4-BE49-F238E27FC236}">
              <a16:creationId xmlns:a16="http://schemas.microsoft.com/office/drawing/2014/main" xmlns="" id="{D1F337B6-EB89-F645-8C99-092F4948E620}"/>
            </a:ext>
          </a:extLst>
        </xdr:cNvPr>
        <xdr:cNvSpPr>
          <a:spLocks noChangeArrowheads="1"/>
        </xdr:cNvSpPr>
      </xdr:nvSpPr>
      <xdr:spPr bwMode="auto">
        <a:xfrm>
          <a:off x="6654800" y="1346200"/>
          <a:ext cx="3517900" cy="914400"/>
        </a:xfrm>
        <a:prstGeom prst="roundRect">
          <a:avLst>
            <a:gd name="adj" fmla="val 16667"/>
          </a:avLst>
        </a:prstGeom>
        <a:solidFill>
          <a:srgbClr val="009AB1"/>
        </a:solidFill>
        <a:ln w="9525">
          <a:solidFill>
            <a:srgbClr val="009AB1"/>
          </a:solidFill>
          <a:round/>
          <a:headEnd/>
          <a:tailEnd/>
        </a:ln>
      </xdr:spPr>
      <xdr:txBody>
        <a:bodyPr vertOverflow="clip" wrap="square" lIns="45720" tIns="45720" rIns="45720" bIns="45720" anchor="ctr" upright="1"/>
        <a:lstStyle/>
        <a:p>
          <a:pPr algn="ctr" rtl="0">
            <a:lnSpc>
              <a:spcPts val="2900"/>
            </a:lnSpc>
            <a:defRPr sz="1000"/>
          </a:pPr>
          <a:r>
            <a:rPr lang="es-ES_tradnl" sz="2800" b="0" i="0" u="none" strike="noStrike" baseline="0">
              <a:solidFill>
                <a:srgbClr val="FFFFFF"/>
              </a:solidFill>
              <a:latin typeface="Calibri" pitchFamily="2" charset="0"/>
              <a:cs typeface="Calibri" pitchFamily="2" charset="0"/>
            </a:rPr>
            <a:t>IRABAZIEN ETA GALEREN KONTUA</a:t>
          </a:r>
        </a:p>
      </xdr:txBody>
    </xdr:sp>
    <xdr:clientData/>
  </xdr:twoCellAnchor>
  <xdr:twoCellAnchor>
    <xdr:from>
      <xdr:col>14</xdr:col>
      <xdr:colOff>292100</xdr:colOff>
      <xdr:row>7</xdr:row>
      <xdr:rowOff>12700</xdr:rowOff>
    </xdr:from>
    <xdr:to>
      <xdr:col>18</xdr:col>
      <xdr:colOff>558800</xdr:colOff>
      <xdr:row>11</xdr:row>
      <xdr:rowOff>165100</xdr:rowOff>
    </xdr:to>
    <xdr:sp macro="" textlink="" fLocksText="0">
      <xdr:nvSpPr>
        <xdr:cNvPr id="5" name="4 Rectángulo redondeado">
          <a:hlinkClick xmlns:r="http://schemas.openxmlformats.org/officeDocument/2006/relationships" r:id="rId3"/>
          <a:extLst>
            <a:ext uri="{FF2B5EF4-FFF2-40B4-BE49-F238E27FC236}">
              <a16:creationId xmlns:a16="http://schemas.microsoft.com/office/drawing/2014/main" xmlns="" id="{8552E901-00BB-C849-BDEE-1A2212FE8A83}"/>
            </a:ext>
          </a:extLst>
        </xdr:cNvPr>
        <xdr:cNvSpPr>
          <a:spLocks noChangeArrowheads="1"/>
        </xdr:cNvSpPr>
      </xdr:nvSpPr>
      <xdr:spPr bwMode="auto">
        <a:xfrm>
          <a:off x="11899900" y="1346200"/>
          <a:ext cx="3568700" cy="914400"/>
        </a:xfrm>
        <a:prstGeom prst="roundRect">
          <a:avLst>
            <a:gd name="adj" fmla="val 16667"/>
          </a:avLst>
        </a:prstGeom>
        <a:solidFill>
          <a:srgbClr val="009AB1"/>
        </a:solidFill>
        <a:ln w="9525">
          <a:solidFill>
            <a:srgbClr val="009AB1"/>
          </a:solidFill>
          <a:round/>
          <a:headEnd/>
          <a:tailEnd/>
        </a:ln>
      </xdr:spPr>
      <xdr:txBody>
        <a:bodyPr vertOverflow="clip" wrap="square" lIns="45720" tIns="45720" rIns="45720" bIns="45720" anchor="ctr" upright="1"/>
        <a:lstStyle/>
        <a:p>
          <a:pPr algn="ctr" rtl="0">
            <a:defRPr sz="1000"/>
          </a:pPr>
          <a:r>
            <a:rPr lang="es-ES_tradnl" sz="2800" b="0" i="0" u="none" strike="noStrike" baseline="0">
              <a:solidFill>
                <a:srgbClr val="FFFFFF"/>
              </a:solidFill>
              <a:latin typeface="Calibri" pitchFamily="2" charset="0"/>
              <a:cs typeface="Calibri" pitchFamily="2" charset="0"/>
            </a:rPr>
            <a:t>EGOERA-BALANTZEA </a:t>
          </a:r>
        </a:p>
      </xdr:txBody>
    </xdr:sp>
    <xdr:clientData/>
  </xdr:twoCellAnchor>
  <xdr:twoCellAnchor>
    <xdr:from>
      <xdr:col>0</xdr:col>
      <xdr:colOff>571500</xdr:colOff>
      <xdr:row>12</xdr:row>
      <xdr:rowOff>177800</xdr:rowOff>
    </xdr:from>
    <xdr:to>
      <xdr:col>6</xdr:col>
      <xdr:colOff>812800</xdr:colOff>
      <xdr:row>29</xdr:row>
      <xdr:rowOff>88900</xdr:rowOff>
    </xdr:to>
    <xdr:sp macro="" textlink="" fLocksText="0">
      <xdr:nvSpPr>
        <xdr:cNvPr id="6" name="1 Rectángulo redondeado">
          <a:extLst>
            <a:ext uri="{FF2B5EF4-FFF2-40B4-BE49-F238E27FC236}">
              <a16:creationId xmlns:a16="http://schemas.microsoft.com/office/drawing/2014/main" xmlns="" id="{2F59A558-D148-2340-B78D-253E79624AE7}"/>
            </a:ext>
          </a:extLst>
        </xdr:cNvPr>
        <xdr:cNvSpPr>
          <a:spLocks noChangeArrowheads="1"/>
        </xdr:cNvSpPr>
      </xdr:nvSpPr>
      <xdr:spPr bwMode="auto">
        <a:xfrm>
          <a:off x="571500" y="2463800"/>
          <a:ext cx="5245100" cy="3149600"/>
        </a:xfrm>
        <a:prstGeom prst="roundRect">
          <a:avLst>
            <a:gd name="adj" fmla="val 16667"/>
          </a:avLst>
        </a:prstGeom>
        <a:solidFill>
          <a:srgbClr val="009AB1"/>
        </a:solidFill>
        <a:ln w="9525">
          <a:solidFill>
            <a:srgbClr val="009AB1"/>
          </a:solidFill>
          <a:round/>
          <a:headEnd/>
          <a:tailEnd/>
        </a:ln>
      </xdr:spPr>
      <xdr:txBody>
        <a:bodyPr vertOverflow="clip" wrap="square" lIns="27432" tIns="22860" rIns="0" bIns="22860" anchor="ctr" upright="1"/>
        <a:lstStyle/>
        <a:p>
          <a:pPr algn="l" rtl="0">
            <a:lnSpc>
              <a:spcPts val="1400"/>
            </a:lnSpc>
            <a:defRPr sz="1000"/>
          </a:pPr>
          <a:r>
            <a:rPr lang="es-ES_tradnl" sz="1200" b="0" i="0" u="none" strike="noStrike" baseline="0">
              <a:solidFill>
                <a:srgbClr val="FFFFFF"/>
              </a:solidFill>
              <a:latin typeface="Calibri" pitchFamily="2" charset="0"/>
              <a:cs typeface="Calibri" pitchFamily="2" charset="0"/>
            </a:rPr>
            <a:t>Aurrekontua kalkulatzeko, honako estimazio hauek hartzen dira kontuan: sarrerak noiz kobratuko diren eta gastuak noiz ordainduko diren. </a:t>
          </a:r>
        </a:p>
        <a:p>
          <a:pPr algn="l" rtl="0">
            <a:lnSpc>
              <a:spcPts val="1400"/>
            </a:lnSpc>
            <a:defRPr sz="1000"/>
          </a:pPr>
          <a:r>
            <a:rPr lang="es-ES_tradnl" sz="1200" b="0" i="0" u="none" strike="noStrike" baseline="0">
              <a:solidFill>
                <a:srgbClr val="FFFFFF"/>
              </a:solidFill>
              <a:latin typeface="Calibri" pitchFamily="2" charset="0"/>
              <a:cs typeface="Calibri" pitchFamily="2" charset="0"/>
            </a:rPr>
            <a:t>Kalkulua hilabetez hilabete egiten da, aurreikusitako kobrantzen eta ordainketen guztizkoaren arteko aldeak lortzen dira. Aldea positiboa izan daiteke, hau da, egin beharreko ordainketak baino kobrantza gehiago jasoko da eta ondorioz, enpresak behar adinako diruzaintza izango du = bankuko kontuetan saldoak, aldiko ordainketa-betebeharrak betetzeko. </a:t>
          </a:r>
        </a:p>
        <a:p>
          <a:pPr algn="l" rtl="0">
            <a:lnSpc>
              <a:spcPts val="1400"/>
            </a:lnSpc>
            <a:defRPr sz="1000"/>
          </a:pPr>
          <a:r>
            <a:rPr lang="es-ES_tradnl" sz="1200" b="0" i="0" u="none" strike="noStrike" baseline="0">
              <a:solidFill>
                <a:srgbClr val="FFFFFF"/>
              </a:solidFill>
              <a:latin typeface="Calibri" pitchFamily="2" charset="0"/>
              <a:cs typeface="Calibri" pitchFamily="2" charset="0"/>
            </a:rPr>
            <a:t>Aldea negatiboa bada, hau da, aldi horretan kobrantza baino ordainketa gehiago badago, enpresak defizita izango du diruzaintzan, ez du ordainketa-beharrak betetzeko nahikoa saldo izango eta finantzazioa faltako zaio; bere finantza-erakundeekin kudeatu beharko du.</a:t>
          </a:r>
        </a:p>
      </xdr:txBody>
    </xdr:sp>
    <xdr:clientData/>
  </xdr:twoCellAnchor>
  <xdr:twoCellAnchor>
    <xdr:from>
      <xdr:col>7</xdr:col>
      <xdr:colOff>38100</xdr:colOff>
      <xdr:row>12</xdr:row>
      <xdr:rowOff>165100</xdr:rowOff>
    </xdr:from>
    <xdr:to>
      <xdr:col>13</xdr:col>
      <xdr:colOff>266700</xdr:colOff>
      <xdr:row>29</xdr:row>
      <xdr:rowOff>101600</xdr:rowOff>
    </xdr:to>
    <xdr:sp macro="" textlink="" fLocksText="0">
      <xdr:nvSpPr>
        <xdr:cNvPr id="7" name="2 Rectángulo redondeado">
          <a:extLst>
            <a:ext uri="{FF2B5EF4-FFF2-40B4-BE49-F238E27FC236}">
              <a16:creationId xmlns:a16="http://schemas.microsoft.com/office/drawing/2014/main" xmlns="" id="{475AA649-496D-754F-A61D-4FCF3D94D9E1}"/>
            </a:ext>
          </a:extLst>
        </xdr:cNvPr>
        <xdr:cNvSpPr>
          <a:spLocks noChangeArrowheads="1"/>
        </xdr:cNvSpPr>
      </xdr:nvSpPr>
      <xdr:spPr bwMode="auto">
        <a:xfrm>
          <a:off x="5867400" y="2451100"/>
          <a:ext cx="5181600" cy="3175000"/>
        </a:xfrm>
        <a:prstGeom prst="roundRect">
          <a:avLst>
            <a:gd name="adj" fmla="val 16667"/>
          </a:avLst>
        </a:prstGeom>
        <a:solidFill>
          <a:srgbClr val="009AB1"/>
        </a:solidFill>
        <a:ln w="9525">
          <a:solidFill>
            <a:srgbClr val="009AB1"/>
          </a:solidFill>
          <a:round/>
          <a:headEnd/>
          <a:tailEnd/>
        </a:ln>
      </xdr:spPr>
      <xdr:txBody>
        <a:bodyPr vertOverflow="clip" wrap="square" lIns="27432" tIns="22860" rIns="0" bIns="22860" anchor="ctr" upright="1"/>
        <a:lstStyle/>
        <a:p>
          <a:pPr algn="l" rtl="0">
            <a:lnSpc>
              <a:spcPts val="1400"/>
            </a:lnSpc>
            <a:defRPr sz="1000"/>
          </a:pPr>
          <a:r>
            <a:rPr lang="es-ES_tradnl" sz="1200" b="0" i="0" u="none" strike="noStrike" baseline="0">
              <a:solidFill>
                <a:srgbClr val="FFFFFF"/>
              </a:solidFill>
              <a:latin typeface="Calibri" pitchFamily="2" charset="0"/>
              <a:cs typeface="Calibri" pitchFamily="2" charset="0"/>
            </a:rPr>
            <a:t>Hemen dagoen Galeren eta Irabazien Kontuko edo Emaitzen Kontuko egitura ez dator bat Sozietateen gaineko Zergan agertzen den ohiko eskemarekin edo diruzaintzak emandako kontuekin.</a:t>
          </a:r>
        </a:p>
        <a:p>
          <a:pPr algn="l" rtl="0">
            <a:lnSpc>
              <a:spcPts val="1400"/>
            </a:lnSpc>
            <a:defRPr sz="1000"/>
          </a:pPr>
          <a:r>
            <a:rPr lang="es-ES_tradnl" sz="1200" b="0" i="0" u="none" strike="noStrike" baseline="0">
              <a:solidFill>
                <a:srgbClr val="FFFFFF"/>
              </a:solidFill>
              <a:latin typeface="Calibri" pitchFamily="2" charset="0"/>
              <a:cs typeface="Calibri" pitchFamily="2" charset="0"/>
            </a:rPr>
            <a:t>Enpresaren kudeaketa gogoan dela egituratu da, eta ondorioz, marjina desberdinen eboluzioa aztertu daiteke.</a:t>
          </a:r>
        </a:p>
        <a:p>
          <a:pPr algn="l" rtl="0">
            <a:lnSpc>
              <a:spcPts val="1400"/>
            </a:lnSpc>
            <a:defRPr sz="1000"/>
          </a:pPr>
          <a:r>
            <a:rPr lang="es-ES_tradnl" sz="1200" b="0" i="0" u="none" strike="noStrike" baseline="0">
              <a:solidFill>
                <a:srgbClr val="FFFFFF"/>
              </a:solidFill>
              <a:latin typeface="Calibri" pitchFamily="2" charset="0"/>
              <a:cs typeface="Calibri" pitchFamily="2" charset="0"/>
            </a:rPr>
            <a:t>Enpresaren kudeaketa onerako garrantzitsua da marjinen eboluzioa aztertzea. Bereziki, salmentei salmenta horiei dagozkien kostuak proportzionalak kendutakoan lortzen den marjina, hau da, kontribuzioaren edo balio erantsiaren marjina. </a:t>
          </a:r>
        </a:p>
        <a:p>
          <a:pPr algn="l" rtl="0">
            <a:defRPr sz="1000"/>
          </a:pPr>
          <a:r>
            <a:rPr lang="es-ES_tradnl" sz="1200" b="0" i="0" u="none" strike="noStrike" baseline="0">
              <a:solidFill>
                <a:srgbClr val="FFFFFF"/>
              </a:solidFill>
              <a:latin typeface="Calibri" pitchFamily="2" charset="0"/>
              <a:cs typeface="Calibri" pitchFamily="2" charset="0"/>
            </a:rPr>
            <a:t>Kontribuzio-marjinaren eta kostu finkoen edo egitura-kostuen arteko harremana oso garrantzitsua da. Negozioaren helburua izan behar da kostu finkoak edo egiturazkoak estaltzeko adinako kontribuzioaren edo balio erantsiaren marjina lortzea.</a:t>
          </a:r>
        </a:p>
        <a:p>
          <a:pPr algn="l" rtl="0">
            <a:lnSpc>
              <a:spcPts val="1300"/>
            </a:lnSpc>
            <a:defRPr sz="1000"/>
          </a:pPr>
          <a:endParaRPr lang="es-ES_tradnl" sz="1200" b="0" i="0" u="none" strike="noStrike" baseline="0">
            <a:solidFill>
              <a:srgbClr val="FFFFFF"/>
            </a:solidFill>
            <a:latin typeface="Calibri" pitchFamily="2" charset="0"/>
            <a:cs typeface="Calibri" pitchFamily="2" charset="0"/>
          </a:endParaRPr>
        </a:p>
      </xdr:txBody>
    </xdr:sp>
    <xdr:clientData/>
  </xdr:twoCellAnchor>
  <xdr:twoCellAnchor>
    <xdr:from>
      <xdr:col>13</xdr:col>
      <xdr:colOff>584200</xdr:colOff>
      <xdr:row>12</xdr:row>
      <xdr:rowOff>152400</xdr:rowOff>
    </xdr:from>
    <xdr:to>
      <xdr:col>19</xdr:col>
      <xdr:colOff>825500</xdr:colOff>
      <xdr:row>29</xdr:row>
      <xdr:rowOff>88900</xdr:rowOff>
    </xdr:to>
    <xdr:sp macro="" textlink="" fLocksText="0">
      <xdr:nvSpPr>
        <xdr:cNvPr id="8" name="2 Rectángulo redondeado">
          <a:extLst>
            <a:ext uri="{FF2B5EF4-FFF2-40B4-BE49-F238E27FC236}">
              <a16:creationId xmlns:a16="http://schemas.microsoft.com/office/drawing/2014/main" xmlns="" id="{F4FBFD9B-F70A-F74F-B578-5EFBA3F9A90E}"/>
            </a:ext>
          </a:extLst>
        </xdr:cNvPr>
        <xdr:cNvSpPr>
          <a:spLocks noChangeArrowheads="1"/>
        </xdr:cNvSpPr>
      </xdr:nvSpPr>
      <xdr:spPr bwMode="auto">
        <a:xfrm>
          <a:off x="11366500" y="2438400"/>
          <a:ext cx="5194300" cy="3175000"/>
        </a:xfrm>
        <a:prstGeom prst="roundRect">
          <a:avLst>
            <a:gd name="adj" fmla="val 16667"/>
          </a:avLst>
        </a:prstGeom>
        <a:solidFill>
          <a:srgbClr val="009AB1"/>
        </a:solidFill>
        <a:ln w="9525">
          <a:solidFill>
            <a:srgbClr val="009AB1"/>
          </a:solidFill>
          <a:round/>
          <a:headEnd/>
          <a:tailEnd/>
        </a:ln>
      </xdr:spPr>
      <xdr:txBody>
        <a:bodyPr vertOverflow="clip" wrap="square" lIns="27432" tIns="22860" rIns="0" bIns="22860" anchor="ctr" upright="1"/>
        <a:lstStyle/>
        <a:p>
          <a:pPr algn="l" rtl="0">
            <a:lnSpc>
              <a:spcPts val="1000"/>
            </a:lnSpc>
            <a:defRPr sz="1000"/>
          </a:pPr>
          <a:r>
            <a:rPr lang="es-ES_tradnl" sz="1200" b="0" i="0" u="none" strike="noStrike" baseline="0">
              <a:solidFill>
                <a:srgbClr val="FFFFFF"/>
              </a:solidFill>
              <a:latin typeface="Calibri" pitchFamily="2" charset="0"/>
              <a:cs typeface="Calibri" pitchFamily="2" charset="0"/>
            </a:rPr>
            <a:t>Egoera-balantzeak islatzen du enpresak zer bitartekotan inbertitu duen eta nola finantzatu duen, zer finantza-baliabide mota lortu dituen.</a:t>
          </a:r>
        </a:p>
        <a:p>
          <a:pPr algn="l" rtl="0">
            <a:lnSpc>
              <a:spcPts val="1200"/>
            </a:lnSpc>
            <a:defRPr sz="1000"/>
          </a:pPr>
          <a:r>
            <a:rPr lang="es-ES_tradnl" sz="1200" b="0" i="0" u="none" strike="noStrike" baseline="0">
              <a:solidFill>
                <a:srgbClr val="FFFFFF"/>
              </a:solidFill>
              <a:latin typeface="Calibri" pitchFamily="2" charset="0"/>
              <a:cs typeface="Calibri" pitchFamily="2" charset="0"/>
            </a:rPr>
            <a:t>Garrantzitsua izango da inbertsioa eta finantzazioa lortzea  orekatuta egitea. </a:t>
          </a:r>
        </a:p>
        <a:p>
          <a:pPr algn="l" rtl="0">
            <a:lnSpc>
              <a:spcPts val="1100"/>
            </a:lnSpc>
            <a:defRPr sz="1000"/>
          </a:pPr>
          <a:r>
            <a:rPr lang="es-ES_tradnl" sz="1200" b="0" i="0" u="none" strike="noStrike" baseline="0">
              <a:solidFill>
                <a:srgbClr val="FFFFFF"/>
              </a:solidFill>
              <a:latin typeface="Calibri" pitchFamily="2" charset="0"/>
              <a:cs typeface="Calibri" pitchFamily="2" charset="0"/>
            </a:rPr>
            <a:t>Hori guztia inbertitutako epeen eta finantzazioen epemugen arabera egongo da.</a:t>
          </a:r>
        </a:p>
        <a:p>
          <a:pPr algn="l" rtl="0">
            <a:defRPr sz="1000"/>
          </a:pPr>
          <a:r>
            <a:rPr lang="es-ES_tradnl" sz="1200" b="0" i="0" u="none" strike="noStrike" baseline="0">
              <a:solidFill>
                <a:srgbClr val="FFFFFF"/>
              </a:solidFill>
              <a:latin typeface="Calibri" pitchFamily="2" charset="0"/>
              <a:cs typeface="Calibri" pitchFamily="2" charset="0"/>
            </a:rPr>
            <a:t> </a:t>
          </a:r>
        </a:p>
      </xdr:txBody>
    </xdr:sp>
    <xdr:clientData/>
  </xdr:twoCellAnchor>
  <xdr:twoCellAnchor>
    <xdr:from>
      <xdr:col>8</xdr:col>
      <xdr:colOff>279400</xdr:colOff>
      <xdr:row>30</xdr:row>
      <xdr:rowOff>50800</xdr:rowOff>
    </xdr:from>
    <xdr:to>
      <xdr:col>11</xdr:col>
      <xdr:colOff>825500</xdr:colOff>
      <xdr:row>33</xdr:row>
      <xdr:rowOff>101600</xdr:rowOff>
    </xdr:to>
    <xdr:sp macro="" textlink="" fLocksText="0">
      <xdr:nvSpPr>
        <xdr:cNvPr id="9" name="Rectángulo: esquinas redondeadas 4">
          <a:hlinkClick xmlns:r="http://schemas.openxmlformats.org/officeDocument/2006/relationships" r:id="rId4"/>
          <a:extLst>
            <a:ext uri="{FF2B5EF4-FFF2-40B4-BE49-F238E27FC236}">
              <a16:creationId xmlns:a16="http://schemas.microsoft.com/office/drawing/2014/main" xmlns="" id="{54919F7F-C9A4-1049-859C-9346B0476AEE}"/>
            </a:ext>
          </a:extLst>
        </xdr:cNvPr>
        <xdr:cNvSpPr>
          <a:spLocks noChangeArrowheads="1"/>
        </xdr:cNvSpPr>
      </xdr:nvSpPr>
      <xdr:spPr bwMode="auto">
        <a:xfrm>
          <a:off x="6934200" y="5765800"/>
          <a:ext cx="3022600" cy="622300"/>
        </a:xfrm>
        <a:prstGeom prst="roundRect">
          <a:avLst>
            <a:gd name="adj" fmla="val 16667"/>
          </a:avLst>
        </a:prstGeom>
        <a:solidFill>
          <a:srgbClr val="009AB1"/>
        </a:solidFill>
        <a:ln w="9525">
          <a:solidFill>
            <a:srgbClr val="009AB1"/>
          </a:solidFill>
          <a:round/>
          <a:headEnd/>
          <a:tailEnd/>
        </a:ln>
      </xdr:spPr>
      <xdr:txBody>
        <a:bodyPr vertOverflow="clip" wrap="square" lIns="27432" tIns="27432" rIns="27432" bIns="27432" anchor="ctr" upright="1"/>
        <a:lstStyle/>
        <a:p>
          <a:pPr algn="ctr" rtl="0">
            <a:lnSpc>
              <a:spcPts val="1500"/>
            </a:lnSpc>
            <a:defRPr sz="1000"/>
          </a:pPr>
          <a:r>
            <a:rPr lang="es-ES_tradnl" sz="1400" b="0" i="0" u="none" strike="noStrike" baseline="0">
              <a:solidFill>
                <a:srgbClr val="FFFFFF"/>
              </a:solidFill>
              <a:latin typeface="Calibri" pitchFamily="2" charset="0"/>
              <a:cs typeface="Calibri" pitchFamily="2" charset="0"/>
            </a:rPr>
            <a:t>Ikus konparatiboa </a:t>
          </a:r>
        </a:p>
        <a:p>
          <a:pPr algn="ctr" rtl="0">
            <a:lnSpc>
              <a:spcPts val="1400"/>
            </a:lnSpc>
            <a:defRPr sz="1000"/>
          </a:pPr>
          <a:r>
            <a:rPr lang="es-ES_tradnl" sz="1400" b="0" i="0" u="none" strike="noStrike" baseline="0">
              <a:solidFill>
                <a:srgbClr val="FFFFFF"/>
              </a:solidFill>
              <a:latin typeface="Calibri" pitchFamily="2" charset="0"/>
              <a:cs typeface="Calibri" pitchFamily="2" charset="0"/>
            </a:rPr>
            <a:t>Galdu-irabazien kontua</a:t>
          </a:r>
        </a:p>
      </xdr:txBody>
    </xdr:sp>
    <xdr:clientData/>
  </xdr:twoCellAnchor>
  <xdr:twoCellAnchor>
    <xdr:from>
      <xdr:col>14</xdr:col>
      <xdr:colOff>558800</xdr:colOff>
      <xdr:row>30</xdr:row>
      <xdr:rowOff>50800</xdr:rowOff>
    </xdr:from>
    <xdr:to>
      <xdr:col>18</xdr:col>
      <xdr:colOff>127000</xdr:colOff>
      <xdr:row>33</xdr:row>
      <xdr:rowOff>101600</xdr:rowOff>
    </xdr:to>
    <xdr:sp macro="" textlink="" fLocksText="0">
      <xdr:nvSpPr>
        <xdr:cNvPr id="10" name="Rectángulo: esquinas redondeadas 12">
          <a:hlinkClick xmlns:r="http://schemas.openxmlformats.org/officeDocument/2006/relationships" r:id="rId5"/>
          <a:extLst>
            <a:ext uri="{FF2B5EF4-FFF2-40B4-BE49-F238E27FC236}">
              <a16:creationId xmlns:a16="http://schemas.microsoft.com/office/drawing/2014/main" xmlns="" id="{52DC84F9-2DCC-5D4C-B774-7BF4419180EA}"/>
            </a:ext>
          </a:extLst>
        </xdr:cNvPr>
        <xdr:cNvSpPr>
          <a:spLocks noChangeArrowheads="1"/>
        </xdr:cNvSpPr>
      </xdr:nvSpPr>
      <xdr:spPr bwMode="auto">
        <a:xfrm>
          <a:off x="12166600" y="5765800"/>
          <a:ext cx="2870200" cy="622300"/>
        </a:xfrm>
        <a:prstGeom prst="roundRect">
          <a:avLst>
            <a:gd name="adj" fmla="val 16667"/>
          </a:avLst>
        </a:prstGeom>
        <a:solidFill>
          <a:srgbClr val="009AB1"/>
        </a:solidFill>
        <a:ln w="9525">
          <a:solidFill>
            <a:srgbClr val="009AB1"/>
          </a:solidFill>
          <a:round/>
          <a:headEnd/>
          <a:tailEnd/>
        </a:ln>
      </xdr:spPr>
      <xdr:txBody>
        <a:bodyPr vertOverflow="clip" wrap="square" lIns="27432" tIns="27432" rIns="27432" bIns="27432" anchor="ctr" upright="1"/>
        <a:lstStyle/>
        <a:p>
          <a:pPr algn="ctr" rtl="0">
            <a:lnSpc>
              <a:spcPts val="1500"/>
            </a:lnSpc>
            <a:defRPr sz="1000"/>
          </a:pPr>
          <a:r>
            <a:rPr lang="es-ES_tradnl" sz="1400" b="0" i="0" u="none" strike="noStrike" baseline="0">
              <a:solidFill>
                <a:srgbClr val="FFFFFF"/>
              </a:solidFill>
              <a:latin typeface="Calibri" pitchFamily="2" charset="0"/>
              <a:cs typeface="Calibri" pitchFamily="2" charset="0"/>
            </a:rPr>
            <a:t>Ikus konparatiboa </a:t>
          </a:r>
        </a:p>
        <a:p>
          <a:pPr algn="ctr" rtl="0">
            <a:lnSpc>
              <a:spcPts val="1400"/>
            </a:lnSpc>
            <a:defRPr sz="1000"/>
          </a:pPr>
          <a:r>
            <a:rPr lang="es-ES_tradnl" sz="1400" b="0" i="0" u="none" strike="noStrike" baseline="0">
              <a:solidFill>
                <a:srgbClr val="FFFFFF"/>
              </a:solidFill>
              <a:latin typeface="Calibri" pitchFamily="2" charset="0"/>
              <a:cs typeface="Calibri" pitchFamily="2" charset="0"/>
            </a:rPr>
            <a:t>Egoera-balantzea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864096</xdr:colOff>
      <xdr:row>1</xdr:row>
      <xdr:rowOff>102865</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6115050" y="0"/>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ITZULI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400050</xdr:colOff>
      <xdr:row>0</xdr:row>
      <xdr:rowOff>38100</xdr:rowOff>
    </xdr:from>
    <xdr:to>
      <xdr:col>3</xdr:col>
      <xdr:colOff>502146</xdr:colOff>
      <xdr:row>1</xdr:row>
      <xdr:rowOff>140965</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5143500" y="38100"/>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ITZULI</a:t>
          </a:r>
        </a:p>
      </xdr:txBody>
    </xdr:sp>
    <xdr:clientData/>
  </xdr:twoCellAnchor>
  <xdr:twoCellAnchor>
    <xdr:from>
      <xdr:col>3</xdr:col>
      <xdr:colOff>948219</xdr:colOff>
      <xdr:row>0</xdr:row>
      <xdr:rowOff>38100</xdr:rowOff>
    </xdr:from>
    <xdr:to>
      <xdr:col>3</xdr:col>
      <xdr:colOff>2386602</xdr:colOff>
      <xdr:row>1</xdr:row>
      <xdr:rowOff>140965</xdr:rowOff>
    </xdr:to>
    <xdr:sp macro="[0]!acumPyG" textlink="">
      <xdr:nvSpPr>
        <xdr:cNvPr id="5" name="7 Rectángulo redondeado">
          <a:extLst>
            <a:ext uri="{FF2B5EF4-FFF2-40B4-BE49-F238E27FC236}">
              <a16:creationId xmlns:a16="http://schemas.microsoft.com/office/drawing/2014/main" xmlns="" id="{4C13B84E-F181-41CF-A978-B0F50716EE5C}"/>
            </a:ext>
          </a:extLst>
        </xdr:cNvPr>
        <xdr:cNvSpPr/>
      </xdr:nvSpPr>
      <xdr:spPr>
        <a:xfrm>
          <a:off x="6834455" y="38100"/>
          <a:ext cx="1438383" cy="359719"/>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KONPARATIBOA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1534026</xdr:colOff>
      <xdr:row>0</xdr:row>
      <xdr:rowOff>80211</xdr:rowOff>
    </xdr:from>
    <xdr:to>
      <xdr:col>2</xdr:col>
      <xdr:colOff>802105</xdr:colOff>
      <xdr:row>1</xdr:row>
      <xdr:rowOff>152997</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6015789" y="80211"/>
          <a:ext cx="962527" cy="33347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ITZULI</a:t>
          </a:r>
        </a:p>
      </xdr:txBody>
    </xdr:sp>
    <xdr:clientData/>
  </xdr:twoCellAnchor>
  <xdr:twoCellAnchor editAs="oneCell">
    <xdr:from>
      <xdr:col>3</xdr:col>
      <xdr:colOff>330869</xdr:colOff>
      <xdr:row>0</xdr:row>
      <xdr:rowOff>70184</xdr:rowOff>
    </xdr:from>
    <xdr:to>
      <xdr:col>3</xdr:col>
      <xdr:colOff>1794036</xdr:colOff>
      <xdr:row>2</xdr:row>
      <xdr:rowOff>3485</xdr:rowOff>
    </xdr:to>
    <xdr:pic macro="[0]!acumbalance">
      <xdr:nvPicPr>
        <xdr:cNvPr id="6" name="Imagen 5">
          <a:extLst>
            <a:ext uri="{FF2B5EF4-FFF2-40B4-BE49-F238E27FC236}">
              <a16:creationId xmlns:a16="http://schemas.microsoft.com/office/drawing/2014/main" xmlns="" id="{8D3020BB-AE5A-4A05-AA69-21EAE1F410BF}"/>
            </a:ext>
          </a:extLst>
        </xdr:cNvPr>
        <xdr:cNvPicPr>
          <a:picLocks noChangeAspect="1"/>
        </xdr:cNvPicPr>
      </xdr:nvPicPr>
      <xdr:blipFill>
        <a:blip xmlns:r="http://schemas.openxmlformats.org/officeDocument/2006/relationships" r:embed="rId2"/>
        <a:stretch>
          <a:fillRect/>
        </a:stretch>
      </xdr:blipFill>
      <xdr:spPr>
        <a:xfrm>
          <a:off x="7449553" y="70184"/>
          <a:ext cx="1463167" cy="3945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2761179</xdr:colOff>
      <xdr:row>1</xdr:row>
      <xdr:rowOff>42810</xdr:rowOff>
    </xdr:from>
    <xdr:to>
      <xdr:col>0</xdr:col>
      <xdr:colOff>3949130</xdr:colOff>
      <xdr:row>2</xdr:row>
      <xdr:rowOff>130264</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BFCC0906-C35A-44B7-8AC1-99114C1B2BEB}"/>
            </a:ext>
          </a:extLst>
        </xdr:cNvPr>
        <xdr:cNvSpPr/>
      </xdr:nvSpPr>
      <xdr:spPr>
        <a:xfrm>
          <a:off x="2761179" y="299664"/>
          <a:ext cx="1187951" cy="280094"/>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ITZULI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3388895</xdr:colOff>
      <xdr:row>1</xdr:row>
      <xdr:rowOff>60158</xdr:rowOff>
    </xdr:from>
    <xdr:to>
      <xdr:col>0</xdr:col>
      <xdr:colOff>4271210</xdr:colOff>
      <xdr:row>2</xdr:row>
      <xdr:rowOff>160420</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494934B8-E159-4764-B1A5-BC1E465CBC63}"/>
            </a:ext>
          </a:extLst>
        </xdr:cNvPr>
        <xdr:cNvSpPr/>
      </xdr:nvSpPr>
      <xdr:spPr>
        <a:xfrm>
          <a:off x="3388895" y="320842"/>
          <a:ext cx="882315" cy="290762"/>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ITZULI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27</xdr:row>
      <xdr:rowOff>19050</xdr:rowOff>
    </xdr:from>
    <xdr:to>
      <xdr:col>2</xdr:col>
      <xdr:colOff>2819400</xdr:colOff>
      <xdr:row>30</xdr:row>
      <xdr:rowOff>9524</xdr:rowOff>
    </xdr:to>
    <xdr:sp macro="[1]!Macro2_amortbien" textlink="">
      <xdr:nvSpPr>
        <xdr:cNvPr id="2" name="4 Rectángulo redondeado">
          <a:extLst>
            <a:ext uri="{FF2B5EF4-FFF2-40B4-BE49-F238E27FC236}">
              <a16:creationId xmlns:a16="http://schemas.microsoft.com/office/drawing/2014/main" xmlns="" id="{D3DA9391-3365-49C8-80C2-51E64C2F1A66}"/>
            </a:ext>
          </a:extLst>
        </xdr:cNvPr>
        <xdr:cNvSpPr/>
      </xdr:nvSpPr>
      <xdr:spPr>
        <a:xfrm>
          <a:off x="3248025" y="5400675"/>
          <a:ext cx="2743200" cy="561974"/>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800">
              <a:solidFill>
                <a:schemeClr val="bg1"/>
              </a:solidFill>
            </a:rPr>
            <a:t>AÑADIR</a:t>
          </a:r>
          <a:r>
            <a:rPr lang="es-ES" sz="1800" baseline="0">
              <a:solidFill>
                <a:schemeClr val="bg1"/>
              </a:solidFill>
            </a:rPr>
            <a:t> AMORTIZACION INMOVILIZADO</a:t>
          </a:r>
          <a:endParaRPr lang="es-ES" sz="1800">
            <a:solidFill>
              <a:schemeClr val="bg1"/>
            </a:solidFill>
          </a:endParaRPr>
        </a:p>
      </xdr:txBody>
    </xdr:sp>
    <xdr:clientData/>
  </xdr:twoCellAnchor>
  <xdr:twoCellAnchor>
    <xdr:from>
      <xdr:col>1</xdr:col>
      <xdr:colOff>190500</xdr:colOff>
      <xdr:row>32</xdr:row>
      <xdr:rowOff>76200</xdr:rowOff>
    </xdr:from>
    <xdr:to>
      <xdr:col>1</xdr:col>
      <xdr:colOff>2114550</xdr:colOff>
      <xdr:row>37</xdr:row>
      <xdr:rowOff>57150</xdr:rowOff>
    </xdr:to>
    <xdr:sp macro="" textlink="">
      <xdr:nvSpPr>
        <xdr:cNvPr id="5" name="Flecha: a la derecha con muesca 4">
          <a:hlinkClick xmlns:r="http://schemas.openxmlformats.org/officeDocument/2006/relationships" r:id="rId1"/>
          <a:extLst>
            <a:ext uri="{FF2B5EF4-FFF2-40B4-BE49-F238E27FC236}">
              <a16:creationId xmlns:a16="http://schemas.microsoft.com/office/drawing/2014/main" xmlns="" id="{6D92116B-09AC-4F01-8B1B-70B0C385A215}"/>
            </a:ext>
          </a:extLst>
        </xdr:cNvPr>
        <xdr:cNvSpPr/>
      </xdr:nvSpPr>
      <xdr:spPr>
        <a:xfrm>
          <a:off x="542925" y="6410325"/>
          <a:ext cx="1924050" cy="933450"/>
        </a:xfrm>
        <a:prstGeom prst="notched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s-ES" sz="1100" b="1"/>
            <a:t>CALCULO TOTAL</a:t>
          </a:r>
          <a:r>
            <a:rPr lang="es-ES" sz="1100" b="1" baseline="0"/>
            <a:t> AMORTIZACIONES</a:t>
          </a:r>
          <a:endParaRPr lang="es-E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ite\AppData\Local\Microsoft\Windows\INetCache\Content.Outlook\P313RYD3\PLAN%20FINANCIERO%20PYMES%20HAZI%201304022%20macro%20%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PRESPUESTO TESORERIA"/>
      <sheetName val="CUENTA PERDIDAS Y GANANCIAS"/>
      <sheetName val="BALANCE SITUACION "/>
      <sheetName val="PYG comparativa"/>
      <sheetName val="BALANCE comparativa"/>
      <sheetName val="CÁLCULO AMORTIZACIÓN"/>
      <sheetName val="TOTAL CALCULOS AMORTIZACION"/>
      <sheetName val="PLAN FINANCIERO PYMES HAZI 1304"/>
    </sheetNames>
    <definedNames>
      <definedName name="Macro2_amortbien"/>
    </defined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9" tint="0.39997558519241921"/>
    <pageSetUpPr fitToPage="1"/>
  </sheetPr>
  <dimension ref="B32"/>
  <sheetViews>
    <sheetView tabSelected="1" zoomScaleNormal="100" workbookViewId="0">
      <selection activeCell="E45" sqref="E45"/>
    </sheetView>
  </sheetViews>
  <sheetFormatPr baseColWidth="10" defaultRowHeight="15" x14ac:dyDescent="0.25"/>
  <cols>
    <col min="1" max="1" width="10.85546875" style="203"/>
    <col min="2" max="2" width="11.42578125" style="203" customWidth="1"/>
    <col min="3" max="257" width="10.85546875" style="203"/>
    <col min="258" max="258" width="11.42578125" style="203" customWidth="1"/>
    <col min="259" max="513" width="10.85546875" style="203"/>
    <col min="514" max="514" width="11.42578125" style="203" customWidth="1"/>
    <col min="515" max="769" width="10.85546875" style="203"/>
    <col min="770" max="770" width="11.42578125" style="203" customWidth="1"/>
    <col min="771" max="1025" width="10.85546875" style="203"/>
    <col min="1026" max="1026" width="11.42578125" style="203" customWidth="1"/>
    <col min="1027" max="1281" width="10.85546875" style="203"/>
    <col min="1282" max="1282" width="11.42578125" style="203" customWidth="1"/>
    <col min="1283" max="1537" width="10.85546875" style="203"/>
    <col min="1538" max="1538" width="11.42578125" style="203" customWidth="1"/>
    <col min="1539" max="1793" width="10.85546875" style="203"/>
    <col min="1794" max="1794" width="11.42578125" style="203" customWidth="1"/>
    <col min="1795" max="2049" width="10.85546875" style="203"/>
    <col min="2050" max="2050" width="11.42578125" style="203" customWidth="1"/>
    <col min="2051" max="2305" width="10.85546875" style="203"/>
    <col min="2306" max="2306" width="11.42578125" style="203" customWidth="1"/>
    <col min="2307" max="2561" width="10.85546875" style="203"/>
    <col min="2562" max="2562" width="11.42578125" style="203" customWidth="1"/>
    <col min="2563" max="2817" width="10.85546875" style="203"/>
    <col min="2818" max="2818" width="11.42578125" style="203" customWidth="1"/>
    <col min="2819" max="3073" width="10.85546875" style="203"/>
    <col min="3074" max="3074" width="11.42578125" style="203" customWidth="1"/>
    <col min="3075" max="3329" width="10.85546875" style="203"/>
    <col min="3330" max="3330" width="11.42578125" style="203" customWidth="1"/>
    <col min="3331" max="3585" width="10.85546875" style="203"/>
    <col min="3586" max="3586" width="11.42578125" style="203" customWidth="1"/>
    <col min="3587" max="3841" width="10.85546875" style="203"/>
    <col min="3842" max="3842" width="11.42578125" style="203" customWidth="1"/>
    <col min="3843" max="4097" width="10.85546875" style="203"/>
    <col min="4098" max="4098" width="11.42578125" style="203" customWidth="1"/>
    <col min="4099" max="4353" width="10.85546875" style="203"/>
    <col min="4354" max="4354" width="11.42578125" style="203" customWidth="1"/>
    <col min="4355" max="4609" width="10.85546875" style="203"/>
    <col min="4610" max="4610" width="11.42578125" style="203" customWidth="1"/>
    <col min="4611" max="4865" width="10.85546875" style="203"/>
    <col min="4866" max="4866" width="11.42578125" style="203" customWidth="1"/>
    <col min="4867" max="5121" width="10.85546875" style="203"/>
    <col min="5122" max="5122" width="11.42578125" style="203" customWidth="1"/>
    <col min="5123" max="5377" width="10.85546875" style="203"/>
    <col min="5378" max="5378" width="11.42578125" style="203" customWidth="1"/>
    <col min="5379" max="5633" width="10.85546875" style="203"/>
    <col min="5634" max="5634" width="11.42578125" style="203" customWidth="1"/>
    <col min="5635" max="5889" width="10.85546875" style="203"/>
    <col min="5890" max="5890" width="11.42578125" style="203" customWidth="1"/>
    <col min="5891" max="6145" width="10.85546875" style="203"/>
    <col min="6146" max="6146" width="11.42578125" style="203" customWidth="1"/>
    <col min="6147" max="6401" width="10.85546875" style="203"/>
    <col min="6402" max="6402" width="11.42578125" style="203" customWidth="1"/>
    <col min="6403" max="6657" width="10.85546875" style="203"/>
    <col min="6658" max="6658" width="11.42578125" style="203" customWidth="1"/>
    <col min="6659" max="6913" width="10.85546875" style="203"/>
    <col min="6914" max="6914" width="11.42578125" style="203" customWidth="1"/>
    <col min="6915" max="7169" width="10.85546875" style="203"/>
    <col min="7170" max="7170" width="11.42578125" style="203" customWidth="1"/>
    <col min="7171" max="7425" width="10.85546875" style="203"/>
    <col min="7426" max="7426" width="11.42578125" style="203" customWidth="1"/>
    <col min="7427" max="7681" width="10.85546875" style="203"/>
    <col min="7682" max="7682" width="11.42578125" style="203" customWidth="1"/>
    <col min="7683" max="7937" width="10.85546875" style="203"/>
    <col min="7938" max="7938" width="11.42578125" style="203" customWidth="1"/>
    <col min="7939" max="8193" width="10.85546875" style="203"/>
    <col min="8194" max="8194" width="11.42578125" style="203" customWidth="1"/>
    <col min="8195" max="8449" width="10.85546875" style="203"/>
    <col min="8450" max="8450" width="11.42578125" style="203" customWidth="1"/>
    <col min="8451" max="8705" width="10.85546875" style="203"/>
    <col min="8706" max="8706" width="11.42578125" style="203" customWidth="1"/>
    <col min="8707" max="8961" width="10.85546875" style="203"/>
    <col min="8962" max="8962" width="11.42578125" style="203" customWidth="1"/>
    <col min="8963" max="9217" width="10.85546875" style="203"/>
    <col min="9218" max="9218" width="11.42578125" style="203" customWidth="1"/>
    <col min="9219" max="9473" width="10.85546875" style="203"/>
    <col min="9474" max="9474" width="11.42578125" style="203" customWidth="1"/>
    <col min="9475" max="9729" width="10.85546875" style="203"/>
    <col min="9730" max="9730" width="11.42578125" style="203" customWidth="1"/>
    <col min="9731" max="9985" width="10.85546875" style="203"/>
    <col min="9986" max="9986" width="11.42578125" style="203" customWidth="1"/>
    <col min="9987" max="10241" width="10.85546875" style="203"/>
    <col min="10242" max="10242" width="11.42578125" style="203" customWidth="1"/>
    <col min="10243" max="10497" width="10.85546875" style="203"/>
    <col min="10498" max="10498" width="11.42578125" style="203" customWidth="1"/>
    <col min="10499" max="10753" width="10.85546875" style="203"/>
    <col min="10754" max="10754" width="11.42578125" style="203" customWidth="1"/>
    <col min="10755" max="11009" width="10.85546875" style="203"/>
    <col min="11010" max="11010" width="11.42578125" style="203" customWidth="1"/>
    <col min="11011" max="11265" width="10.85546875" style="203"/>
    <col min="11266" max="11266" width="11.42578125" style="203" customWidth="1"/>
    <col min="11267" max="11521" width="10.85546875" style="203"/>
    <col min="11522" max="11522" width="11.42578125" style="203" customWidth="1"/>
    <col min="11523" max="11777" width="10.85546875" style="203"/>
    <col min="11778" max="11778" width="11.42578125" style="203" customWidth="1"/>
    <col min="11779" max="12033" width="10.85546875" style="203"/>
    <col min="12034" max="12034" width="11.42578125" style="203" customWidth="1"/>
    <col min="12035" max="12289" width="10.85546875" style="203"/>
    <col min="12290" max="12290" width="11.42578125" style="203" customWidth="1"/>
    <col min="12291" max="12545" width="10.85546875" style="203"/>
    <col min="12546" max="12546" width="11.42578125" style="203" customWidth="1"/>
    <col min="12547" max="12801" width="10.85546875" style="203"/>
    <col min="12802" max="12802" width="11.42578125" style="203" customWidth="1"/>
    <col min="12803" max="13057" width="10.85546875" style="203"/>
    <col min="13058" max="13058" width="11.42578125" style="203" customWidth="1"/>
    <col min="13059" max="13313" width="10.85546875" style="203"/>
    <col min="13314" max="13314" width="11.42578125" style="203" customWidth="1"/>
    <col min="13315" max="13569" width="10.85546875" style="203"/>
    <col min="13570" max="13570" width="11.42578125" style="203" customWidth="1"/>
    <col min="13571" max="13825" width="10.85546875" style="203"/>
    <col min="13826" max="13826" width="11.42578125" style="203" customWidth="1"/>
    <col min="13827" max="14081" width="10.85546875" style="203"/>
    <col min="14082" max="14082" width="11.42578125" style="203" customWidth="1"/>
    <col min="14083" max="14337" width="10.85546875" style="203"/>
    <col min="14338" max="14338" width="11.42578125" style="203" customWidth="1"/>
    <col min="14339" max="14593" width="10.85546875" style="203"/>
    <col min="14594" max="14594" width="11.42578125" style="203" customWidth="1"/>
    <col min="14595" max="14849" width="10.85546875" style="203"/>
    <col min="14850" max="14850" width="11.42578125" style="203" customWidth="1"/>
    <col min="14851" max="15105" width="10.85546875" style="203"/>
    <col min="15106" max="15106" width="11.42578125" style="203" customWidth="1"/>
    <col min="15107" max="15361" width="10.85546875" style="203"/>
    <col min="15362" max="15362" width="11.42578125" style="203" customWidth="1"/>
    <col min="15363" max="15617" width="10.85546875" style="203"/>
    <col min="15618" max="15618" width="11.42578125" style="203" customWidth="1"/>
    <col min="15619" max="15873" width="10.85546875" style="203"/>
    <col min="15874" max="15874" width="11.42578125" style="203" customWidth="1"/>
    <col min="15875" max="16129" width="10.85546875" style="203"/>
    <col min="16130" max="16130" width="11.42578125" style="203" customWidth="1"/>
    <col min="16131" max="16384" width="10.85546875" style="203"/>
  </cols>
  <sheetData>
    <row r="32" spans="2:2" x14ac:dyDescent="0.25">
      <c r="B32" s="203" t="s">
        <v>63</v>
      </c>
    </row>
  </sheetData>
  <sheetProtection sheet="1" objects="1" scenarios="1"/>
  <pageMargins left="0.70866141732283505" right="0.70866141732283505" top="0.74803149606299202" bottom="0.74803149606299202" header="0.31496062992126" footer="0.31496062992126"/>
  <pageSetup paperSize="8" scale="8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9AB1"/>
    <pageSetUpPr fitToPage="1"/>
  </sheetPr>
  <dimension ref="A1:N82"/>
  <sheetViews>
    <sheetView zoomScale="89" zoomScaleNormal="89" workbookViewId="0">
      <selection activeCell="A38" sqref="A38"/>
    </sheetView>
  </sheetViews>
  <sheetFormatPr baseColWidth="10" defaultColWidth="11.42578125" defaultRowHeight="15" x14ac:dyDescent="0.25"/>
  <cols>
    <col min="1" max="1" width="81.42578125" style="41" customWidth="1"/>
    <col min="2" max="13" width="13.28515625" style="41" customWidth="1"/>
    <col min="14" max="14" width="19.85546875" style="41" customWidth="1"/>
    <col min="15" max="16384" width="11.42578125" style="41"/>
  </cols>
  <sheetData>
    <row r="1" spans="1:14" ht="20.25" x14ac:dyDescent="0.3">
      <c r="A1" s="204" t="s">
        <v>64</v>
      </c>
      <c r="B1" s="40"/>
      <c r="C1" s="40"/>
      <c r="D1" s="40"/>
      <c r="E1" s="40"/>
      <c r="F1" s="40"/>
      <c r="G1" s="40"/>
    </row>
    <row r="2" spans="1:14" ht="15.75" thickBot="1" x14ac:dyDescent="0.3">
      <c r="A2"/>
    </row>
    <row r="3" spans="1:14" ht="21.75" thickBot="1" x14ac:dyDescent="0.4">
      <c r="A3"/>
      <c r="B3" s="220" t="s">
        <v>135</v>
      </c>
      <c r="C3" s="221" t="s">
        <v>136</v>
      </c>
      <c r="D3" s="221" t="s">
        <v>137</v>
      </c>
      <c r="E3" s="221" t="s">
        <v>138</v>
      </c>
      <c r="F3" s="221" t="s">
        <v>139</v>
      </c>
      <c r="G3" s="221" t="s">
        <v>140</v>
      </c>
      <c r="H3" s="221" t="s">
        <v>141</v>
      </c>
      <c r="I3" s="221" t="s">
        <v>142</v>
      </c>
      <c r="J3" s="221" t="s">
        <v>143</v>
      </c>
      <c r="K3" s="221" t="s">
        <v>144</v>
      </c>
      <c r="L3" s="221" t="s">
        <v>145</v>
      </c>
      <c r="M3" s="221" t="s">
        <v>146</v>
      </c>
      <c r="N3" s="222" t="s">
        <v>147</v>
      </c>
    </row>
    <row r="4" spans="1:14" ht="19.5" thickBot="1" x14ac:dyDescent="0.35">
      <c r="A4" s="205" t="s">
        <v>65</v>
      </c>
      <c r="B4" s="42"/>
      <c r="C4" s="42"/>
      <c r="D4" s="42"/>
      <c r="E4" s="42"/>
      <c r="F4" s="42"/>
      <c r="G4" s="42"/>
      <c r="H4" s="42"/>
      <c r="I4" s="42"/>
      <c r="J4" s="42"/>
      <c r="K4" s="42"/>
      <c r="L4" s="42"/>
      <c r="M4" s="42"/>
      <c r="N4" s="42"/>
    </row>
    <row r="5" spans="1:14" ht="15.75" thickBot="1" x14ac:dyDescent="0.3">
      <c r="A5" s="206" t="s">
        <v>66</v>
      </c>
      <c r="B5" s="82">
        <v>0</v>
      </c>
      <c r="C5" s="83">
        <v>0</v>
      </c>
      <c r="D5" s="83">
        <v>0</v>
      </c>
      <c r="E5" s="83">
        <v>0</v>
      </c>
      <c r="F5" s="83">
        <v>0</v>
      </c>
      <c r="G5" s="83">
        <v>0</v>
      </c>
      <c r="H5" s="83">
        <v>0</v>
      </c>
      <c r="I5" s="83">
        <v>0</v>
      </c>
      <c r="J5" s="83">
        <v>0</v>
      </c>
      <c r="K5" s="83">
        <v>0</v>
      </c>
      <c r="L5" s="83">
        <v>0</v>
      </c>
      <c r="M5" s="84">
        <v>0</v>
      </c>
      <c r="N5" s="43">
        <f>SUM(B5:M5)</f>
        <v>0</v>
      </c>
    </row>
    <row r="6" spans="1:14" ht="15.75" thickBot="1" x14ac:dyDescent="0.3">
      <c r="A6" s="207" t="s">
        <v>67</v>
      </c>
      <c r="B6" s="85">
        <v>0</v>
      </c>
      <c r="C6" s="86">
        <v>0</v>
      </c>
      <c r="D6" s="86">
        <v>0</v>
      </c>
      <c r="E6" s="86">
        <v>0</v>
      </c>
      <c r="F6" s="86">
        <v>0</v>
      </c>
      <c r="G6" s="86">
        <v>0</v>
      </c>
      <c r="H6" s="86">
        <v>0</v>
      </c>
      <c r="I6" s="86">
        <v>0</v>
      </c>
      <c r="J6" s="86">
        <v>0</v>
      </c>
      <c r="K6" s="86">
        <v>0</v>
      </c>
      <c r="L6" s="86">
        <v>0</v>
      </c>
      <c r="M6" s="87">
        <v>0</v>
      </c>
      <c r="N6" s="43">
        <f>SUM(B6:M6)</f>
        <v>0</v>
      </c>
    </row>
    <row r="7" spans="1:14" ht="15.75" thickBot="1" x14ac:dyDescent="0.3">
      <c r="A7" s="207" t="s">
        <v>68</v>
      </c>
      <c r="B7" s="85">
        <v>0</v>
      </c>
      <c r="C7" s="86">
        <v>0</v>
      </c>
      <c r="D7" s="86">
        <v>0</v>
      </c>
      <c r="E7" s="86">
        <v>0</v>
      </c>
      <c r="F7" s="86">
        <v>0</v>
      </c>
      <c r="G7" s="86">
        <v>0</v>
      </c>
      <c r="H7" s="86">
        <v>0</v>
      </c>
      <c r="I7" s="86">
        <v>0</v>
      </c>
      <c r="J7" s="86">
        <v>0</v>
      </c>
      <c r="K7" s="86">
        <v>0</v>
      </c>
      <c r="L7" s="86">
        <v>0</v>
      </c>
      <c r="M7" s="87">
        <v>0</v>
      </c>
      <c r="N7" s="43">
        <f t="shared" ref="N7:N10" si="0">SUM(B7:M7)</f>
        <v>0</v>
      </c>
    </row>
    <row r="8" spans="1:14" ht="15.75" thickBot="1" x14ac:dyDescent="0.3">
      <c r="A8" s="207" t="s">
        <v>69</v>
      </c>
      <c r="B8" s="85">
        <v>0</v>
      </c>
      <c r="C8" s="86">
        <v>0</v>
      </c>
      <c r="D8" s="86">
        <v>0</v>
      </c>
      <c r="E8" s="86">
        <v>0</v>
      </c>
      <c r="F8" s="86">
        <v>0</v>
      </c>
      <c r="G8" s="86">
        <v>0</v>
      </c>
      <c r="H8" s="86">
        <v>0</v>
      </c>
      <c r="I8" s="86">
        <v>0</v>
      </c>
      <c r="J8" s="86">
        <v>0</v>
      </c>
      <c r="K8" s="86">
        <v>0</v>
      </c>
      <c r="L8" s="86">
        <v>0</v>
      </c>
      <c r="M8" s="87">
        <v>0</v>
      </c>
      <c r="N8" s="43">
        <f t="shared" si="0"/>
        <v>0</v>
      </c>
    </row>
    <row r="9" spans="1:14" ht="15.75" thickBot="1" x14ac:dyDescent="0.3">
      <c r="A9" s="207" t="s">
        <v>70</v>
      </c>
      <c r="B9" s="85">
        <v>0</v>
      </c>
      <c r="C9" s="86">
        <v>0</v>
      </c>
      <c r="D9" s="86">
        <v>0</v>
      </c>
      <c r="E9" s="86">
        <v>0</v>
      </c>
      <c r="F9" s="86">
        <v>0</v>
      </c>
      <c r="G9" s="86">
        <v>0</v>
      </c>
      <c r="H9" s="86">
        <v>0</v>
      </c>
      <c r="I9" s="86">
        <v>0</v>
      </c>
      <c r="J9" s="86">
        <v>0</v>
      </c>
      <c r="K9" s="86">
        <v>0</v>
      </c>
      <c r="L9" s="86">
        <v>0</v>
      </c>
      <c r="M9" s="87">
        <v>0</v>
      </c>
      <c r="N9" s="43">
        <f t="shared" si="0"/>
        <v>0</v>
      </c>
    </row>
    <row r="10" spans="1:14" ht="15.75" thickBot="1" x14ac:dyDescent="0.3">
      <c r="A10" s="208" t="s">
        <v>71</v>
      </c>
      <c r="B10" s="88">
        <v>0</v>
      </c>
      <c r="C10" s="89">
        <v>0</v>
      </c>
      <c r="D10" s="89">
        <v>0</v>
      </c>
      <c r="E10" s="89">
        <v>0</v>
      </c>
      <c r="F10" s="89">
        <v>0</v>
      </c>
      <c r="G10" s="89">
        <v>0</v>
      </c>
      <c r="H10" s="89">
        <v>0</v>
      </c>
      <c r="I10" s="89">
        <v>0</v>
      </c>
      <c r="J10" s="89">
        <v>0</v>
      </c>
      <c r="K10" s="89">
        <v>0</v>
      </c>
      <c r="L10" s="89">
        <v>0</v>
      </c>
      <c r="M10" s="90">
        <v>0</v>
      </c>
      <c r="N10" s="43">
        <f t="shared" si="0"/>
        <v>0</v>
      </c>
    </row>
    <row r="11" spans="1:14" ht="21" customHeight="1" thickBot="1" x14ac:dyDescent="0.3">
      <c r="A11" s="209" t="s">
        <v>72</v>
      </c>
      <c r="B11" s="44">
        <f>SUM(B5:B10)</f>
        <v>0</v>
      </c>
      <c r="C11" s="45">
        <f t="shared" ref="C11:N11" si="1">SUM(C5:C10)</f>
        <v>0</v>
      </c>
      <c r="D11" s="45">
        <f t="shared" si="1"/>
        <v>0</v>
      </c>
      <c r="E11" s="45">
        <f t="shared" si="1"/>
        <v>0</v>
      </c>
      <c r="F11" s="45">
        <f t="shared" si="1"/>
        <v>0</v>
      </c>
      <c r="G11" s="45">
        <f t="shared" si="1"/>
        <v>0</v>
      </c>
      <c r="H11" s="45">
        <f t="shared" si="1"/>
        <v>0</v>
      </c>
      <c r="I11" s="45">
        <f t="shared" si="1"/>
        <v>0</v>
      </c>
      <c r="J11" s="45">
        <f t="shared" si="1"/>
        <v>0</v>
      </c>
      <c r="K11" s="45">
        <f t="shared" si="1"/>
        <v>0</v>
      </c>
      <c r="L11" s="45">
        <f t="shared" si="1"/>
        <v>0</v>
      </c>
      <c r="M11" s="45">
        <f t="shared" si="1"/>
        <v>0</v>
      </c>
      <c r="N11" s="46">
        <f t="shared" si="1"/>
        <v>0</v>
      </c>
    </row>
    <row r="12" spans="1:14" ht="15.75" thickBot="1" x14ac:dyDescent="0.3">
      <c r="A12" s="210"/>
      <c r="B12" s="47"/>
      <c r="C12" s="47"/>
      <c r="D12" s="47"/>
      <c r="E12" s="47"/>
      <c r="F12" s="47"/>
      <c r="G12" s="47"/>
      <c r="H12" s="47"/>
      <c r="I12" s="47"/>
      <c r="J12" s="47"/>
      <c r="K12" s="47"/>
      <c r="L12" s="47"/>
      <c r="M12" s="47"/>
      <c r="N12" s="47"/>
    </row>
    <row r="13" spans="1:14" ht="19.5" thickBot="1" x14ac:dyDescent="0.35">
      <c r="A13" s="205" t="s">
        <v>73</v>
      </c>
      <c r="B13" s="47"/>
      <c r="C13" s="47"/>
      <c r="D13" s="47"/>
      <c r="E13" s="47"/>
      <c r="F13" s="47"/>
      <c r="G13" s="47"/>
      <c r="H13" s="47"/>
      <c r="I13" s="47"/>
      <c r="J13" s="47"/>
      <c r="K13" s="47"/>
      <c r="L13" s="47"/>
      <c r="M13" s="47"/>
      <c r="N13" s="47"/>
    </row>
    <row r="14" spans="1:14" ht="15.75" thickBot="1" x14ac:dyDescent="0.3">
      <c r="A14" s="211" t="s">
        <v>74</v>
      </c>
      <c r="B14" s="91">
        <v>0</v>
      </c>
      <c r="C14" s="92">
        <v>0</v>
      </c>
      <c r="D14" s="92">
        <v>0</v>
      </c>
      <c r="E14" s="92">
        <v>0</v>
      </c>
      <c r="F14" s="92">
        <v>0</v>
      </c>
      <c r="G14" s="92">
        <v>0</v>
      </c>
      <c r="H14" s="92">
        <v>0</v>
      </c>
      <c r="I14" s="92">
        <v>0</v>
      </c>
      <c r="J14" s="92">
        <v>0</v>
      </c>
      <c r="K14" s="92">
        <v>0</v>
      </c>
      <c r="L14" s="92">
        <v>0</v>
      </c>
      <c r="M14" s="92">
        <v>0</v>
      </c>
      <c r="N14" s="48">
        <f>SUM(B14:M14)</f>
        <v>0</v>
      </c>
    </row>
    <row r="15" spans="1:14" ht="15.75" thickBot="1" x14ac:dyDescent="0.3">
      <c r="A15" s="212" t="s">
        <v>75</v>
      </c>
      <c r="B15" s="91">
        <v>0</v>
      </c>
      <c r="C15" s="92">
        <v>0</v>
      </c>
      <c r="D15" s="92">
        <v>0</v>
      </c>
      <c r="E15" s="92">
        <v>0</v>
      </c>
      <c r="F15" s="92">
        <v>0</v>
      </c>
      <c r="G15" s="92">
        <v>0</v>
      </c>
      <c r="H15" s="92">
        <v>0</v>
      </c>
      <c r="I15" s="92">
        <v>0</v>
      </c>
      <c r="J15" s="92">
        <v>0</v>
      </c>
      <c r="K15" s="92">
        <v>0</v>
      </c>
      <c r="L15" s="92">
        <v>0</v>
      </c>
      <c r="M15" s="92">
        <v>0</v>
      </c>
      <c r="N15" s="48">
        <f>SUM(B15:M15)</f>
        <v>0</v>
      </c>
    </row>
    <row r="16" spans="1:14" ht="15.75" thickBot="1" x14ac:dyDescent="0.3">
      <c r="A16" s="212" t="s">
        <v>76</v>
      </c>
      <c r="B16" s="93">
        <v>0</v>
      </c>
      <c r="C16" s="94">
        <v>0</v>
      </c>
      <c r="D16" s="94">
        <v>0</v>
      </c>
      <c r="E16" s="94">
        <v>0</v>
      </c>
      <c r="F16" s="94">
        <v>0</v>
      </c>
      <c r="G16" s="94">
        <v>0</v>
      </c>
      <c r="H16" s="94">
        <v>0</v>
      </c>
      <c r="I16" s="94">
        <v>0</v>
      </c>
      <c r="J16" s="94">
        <v>0</v>
      </c>
      <c r="K16" s="94">
        <v>0</v>
      </c>
      <c r="L16" s="94">
        <v>0</v>
      </c>
      <c r="M16" s="94">
        <v>0</v>
      </c>
      <c r="N16" s="48">
        <f t="shared" ref="N16" si="2">SUM(B16:M16)</f>
        <v>0</v>
      </c>
    </row>
    <row r="17" spans="1:14" ht="15.75" thickBot="1" x14ac:dyDescent="0.3">
      <c r="A17" s="212" t="s">
        <v>77</v>
      </c>
      <c r="B17" s="93">
        <v>0</v>
      </c>
      <c r="C17" s="94">
        <v>0</v>
      </c>
      <c r="D17" s="94">
        <v>0</v>
      </c>
      <c r="E17" s="94">
        <v>0</v>
      </c>
      <c r="F17" s="94">
        <v>0</v>
      </c>
      <c r="G17" s="94">
        <v>0</v>
      </c>
      <c r="H17" s="94">
        <v>0</v>
      </c>
      <c r="I17" s="94">
        <v>0</v>
      </c>
      <c r="J17" s="94">
        <v>0</v>
      </c>
      <c r="K17" s="94">
        <v>0</v>
      </c>
      <c r="L17" s="94">
        <v>0</v>
      </c>
      <c r="M17" s="94">
        <v>0</v>
      </c>
      <c r="N17" s="48">
        <f t="shared" ref="N17:N44" si="3">SUM(B17:M17)</f>
        <v>0</v>
      </c>
    </row>
    <row r="18" spans="1:14" ht="15.75" thickBot="1" x14ac:dyDescent="0.3">
      <c r="A18" s="212" t="s">
        <v>78</v>
      </c>
      <c r="B18" s="93">
        <v>0</v>
      </c>
      <c r="C18" s="94">
        <v>0</v>
      </c>
      <c r="D18" s="94">
        <v>0</v>
      </c>
      <c r="E18" s="94">
        <v>0</v>
      </c>
      <c r="F18" s="94">
        <v>0</v>
      </c>
      <c r="G18" s="94">
        <v>0</v>
      </c>
      <c r="H18" s="94">
        <v>0</v>
      </c>
      <c r="I18" s="94">
        <v>0</v>
      </c>
      <c r="J18" s="94">
        <v>0</v>
      </c>
      <c r="K18" s="94">
        <v>0</v>
      </c>
      <c r="L18" s="94">
        <v>0</v>
      </c>
      <c r="M18" s="94">
        <v>0</v>
      </c>
      <c r="N18" s="48">
        <f t="shared" si="3"/>
        <v>0</v>
      </c>
    </row>
    <row r="19" spans="1:14" ht="15.75" thickBot="1" x14ac:dyDescent="0.3">
      <c r="A19" s="212" t="s">
        <v>79</v>
      </c>
      <c r="B19" s="93">
        <v>0</v>
      </c>
      <c r="C19" s="94">
        <v>0</v>
      </c>
      <c r="D19" s="94">
        <v>0</v>
      </c>
      <c r="E19" s="94">
        <v>0</v>
      </c>
      <c r="F19" s="94">
        <v>0</v>
      </c>
      <c r="G19" s="94">
        <v>0</v>
      </c>
      <c r="H19" s="94">
        <v>0</v>
      </c>
      <c r="I19" s="94">
        <v>0</v>
      </c>
      <c r="J19" s="94">
        <v>0</v>
      </c>
      <c r="K19" s="94">
        <v>0</v>
      </c>
      <c r="L19" s="94">
        <v>0</v>
      </c>
      <c r="M19" s="94">
        <v>0</v>
      </c>
      <c r="N19" s="48">
        <f t="shared" si="3"/>
        <v>0</v>
      </c>
    </row>
    <row r="20" spans="1:14" ht="15.75" thickBot="1" x14ac:dyDescent="0.3">
      <c r="A20" s="212" t="s">
        <v>80</v>
      </c>
      <c r="B20" s="93">
        <v>0</v>
      </c>
      <c r="C20" s="94">
        <v>0</v>
      </c>
      <c r="D20" s="94">
        <v>0</v>
      </c>
      <c r="E20" s="94">
        <v>0</v>
      </c>
      <c r="F20" s="94">
        <v>0</v>
      </c>
      <c r="G20" s="94">
        <v>0</v>
      </c>
      <c r="H20" s="94">
        <v>0</v>
      </c>
      <c r="I20" s="94">
        <v>0</v>
      </c>
      <c r="J20" s="94">
        <v>0</v>
      </c>
      <c r="K20" s="94">
        <v>0</v>
      </c>
      <c r="L20" s="94">
        <v>0</v>
      </c>
      <c r="M20" s="94">
        <v>0</v>
      </c>
      <c r="N20" s="48">
        <f t="shared" si="3"/>
        <v>0</v>
      </c>
    </row>
    <row r="21" spans="1:14" ht="15.75" thickBot="1" x14ac:dyDescent="0.3">
      <c r="A21" s="212" t="s">
        <v>81</v>
      </c>
      <c r="B21" s="93">
        <v>0</v>
      </c>
      <c r="C21" s="94">
        <v>0</v>
      </c>
      <c r="D21" s="94">
        <v>0</v>
      </c>
      <c r="E21" s="94">
        <v>0</v>
      </c>
      <c r="F21" s="94">
        <v>0</v>
      </c>
      <c r="G21" s="94">
        <v>0</v>
      </c>
      <c r="H21" s="94">
        <v>0</v>
      </c>
      <c r="I21" s="94">
        <v>0</v>
      </c>
      <c r="J21" s="94">
        <v>0</v>
      </c>
      <c r="K21" s="94">
        <v>0</v>
      </c>
      <c r="L21" s="94">
        <v>0</v>
      </c>
      <c r="M21" s="94">
        <v>0</v>
      </c>
      <c r="N21" s="48">
        <f t="shared" si="3"/>
        <v>0</v>
      </c>
    </row>
    <row r="22" spans="1:14" ht="15.75" thickBot="1" x14ac:dyDescent="0.3">
      <c r="A22" s="212" t="s">
        <v>82</v>
      </c>
      <c r="B22" s="93">
        <v>0</v>
      </c>
      <c r="C22" s="94">
        <v>0</v>
      </c>
      <c r="D22" s="94">
        <v>0</v>
      </c>
      <c r="E22" s="94">
        <v>0</v>
      </c>
      <c r="F22" s="94">
        <v>0</v>
      </c>
      <c r="G22" s="94">
        <v>0</v>
      </c>
      <c r="H22" s="94">
        <v>0</v>
      </c>
      <c r="I22" s="94">
        <v>0</v>
      </c>
      <c r="J22" s="94">
        <v>0</v>
      </c>
      <c r="K22" s="94">
        <v>0</v>
      </c>
      <c r="L22" s="94">
        <v>0</v>
      </c>
      <c r="M22" s="94">
        <v>0</v>
      </c>
      <c r="N22" s="48">
        <f t="shared" si="3"/>
        <v>0</v>
      </c>
    </row>
    <row r="23" spans="1:14" ht="15.75" thickBot="1" x14ac:dyDescent="0.3">
      <c r="A23" s="212" t="s">
        <v>83</v>
      </c>
      <c r="B23" s="93">
        <v>0</v>
      </c>
      <c r="C23" s="94">
        <v>0</v>
      </c>
      <c r="D23" s="94">
        <v>0</v>
      </c>
      <c r="E23" s="94">
        <v>0</v>
      </c>
      <c r="F23" s="94">
        <v>0</v>
      </c>
      <c r="G23" s="94">
        <v>0</v>
      </c>
      <c r="H23" s="94">
        <v>0</v>
      </c>
      <c r="I23" s="94">
        <v>0</v>
      </c>
      <c r="J23" s="94">
        <v>0</v>
      </c>
      <c r="K23" s="94">
        <v>0</v>
      </c>
      <c r="L23" s="94">
        <v>0</v>
      </c>
      <c r="M23" s="94">
        <v>0</v>
      </c>
      <c r="N23" s="48">
        <f t="shared" ref="N23" si="4">SUM(B23:M23)</f>
        <v>0</v>
      </c>
    </row>
    <row r="24" spans="1:14" ht="15.75" thickBot="1" x14ac:dyDescent="0.3">
      <c r="A24" s="212" t="s">
        <v>84</v>
      </c>
      <c r="B24" s="93">
        <v>0</v>
      </c>
      <c r="C24" s="94">
        <v>0</v>
      </c>
      <c r="D24" s="94">
        <v>0</v>
      </c>
      <c r="E24" s="94">
        <v>0</v>
      </c>
      <c r="F24" s="94">
        <v>0</v>
      </c>
      <c r="G24" s="94">
        <v>0</v>
      </c>
      <c r="H24" s="94">
        <v>0</v>
      </c>
      <c r="I24" s="94">
        <v>0</v>
      </c>
      <c r="J24" s="94">
        <v>0</v>
      </c>
      <c r="K24" s="94">
        <v>0</v>
      </c>
      <c r="L24" s="94">
        <v>0</v>
      </c>
      <c r="M24" s="94">
        <v>0</v>
      </c>
      <c r="N24" s="48">
        <f t="shared" si="3"/>
        <v>0</v>
      </c>
    </row>
    <row r="25" spans="1:14" ht="15.75" thickBot="1" x14ac:dyDescent="0.3">
      <c r="A25" s="212" t="s">
        <v>85</v>
      </c>
      <c r="B25" s="93">
        <v>0</v>
      </c>
      <c r="C25" s="94">
        <v>0</v>
      </c>
      <c r="D25" s="94">
        <v>0</v>
      </c>
      <c r="E25" s="94">
        <v>0</v>
      </c>
      <c r="F25" s="94">
        <v>0</v>
      </c>
      <c r="G25" s="94">
        <v>0</v>
      </c>
      <c r="H25" s="94">
        <v>0</v>
      </c>
      <c r="I25" s="94">
        <v>0</v>
      </c>
      <c r="J25" s="94">
        <v>0</v>
      </c>
      <c r="K25" s="94">
        <v>0</v>
      </c>
      <c r="L25" s="94">
        <v>0</v>
      </c>
      <c r="M25" s="94">
        <v>0</v>
      </c>
      <c r="N25" s="48">
        <f t="shared" si="3"/>
        <v>0</v>
      </c>
    </row>
    <row r="26" spans="1:14" ht="15.75" thickBot="1" x14ac:dyDescent="0.3">
      <c r="A26" s="212" t="s">
        <v>86</v>
      </c>
      <c r="B26" s="93">
        <v>0</v>
      </c>
      <c r="C26" s="94">
        <v>0</v>
      </c>
      <c r="D26" s="94">
        <v>0</v>
      </c>
      <c r="E26" s="94">
        <v>0</v>
      </c>
      <c r="F26" s="94">
        <v>0</v>
      </c>
      <c r="G26" s="94">
        <v>0</v>
      </c>
      <c r="H26" s="94">
        <v>0</v>
      </c>
      <c r="I26" s="94">
        <v>0</v>
      </c>
      <c r="J26" s="94">
        <v>0</v>
      </c>
      <c r="K26" s="94">
        <v>0</v>
      </c>
      <c r="L26" s="94">
        <v>0</v>
      </c>
      <c r="M26" s="94">
        <v>0</v>
      </c>
      <c r="N26" s="48">
        <f t="shared" si="3"/>
        <v>0</v>
      </c>
    </row>
    <row r="27" spans="1:14" ht="15.75" thickBot="1" x14ac:dyDescent="0.3">
      <c r="A27" s="212" t="s">
        <v>87</v>
      </c>
      <c r="B27" s="93">
        <v>0</v>
      </c>
      <c r="C27" s="94">
        <v>0</v>
      </c>
      <c r="D27" s="94">
        <v>0</v>
      </c>
      <c r="E27" s="94">
        <v>0</v>
      </c>
      <c r="F27" s="94">
        <v>0</v>
      </c>
      <c r="G27" s="94">
        <v>0</v>
      </c>
      <c r="H27" s="94">
        <v>0</v>
      </c>
      <c r="I27" s="94">
        <v>0</v>
      </c>
      <c r="J27" s="94">
        <v>0</v>
      </c>
      <c r="K27" s="94">
        <v>0</v>
      </c>
      <c r="L27" s="94">
        <v>0</v>
      </c>
      <c r="M27" s="94">
        <v>0</v>
      </c>
      <c r="N27" s="48">
        <f t="shared" si="3"/>
        <v>0</v>
      </c>
    </row>
    <row r="28" spans="1:14" ht="15.75" thickBot="1" x14ac:dyDescent="0.3">
      <c r="A28" s="212" t="s">
        <v>88</v>
      </c>
      <c r="B28" s="93">
        <v>0</v>
      </c>
      <c r="C28" s="94">
        <v>0</v>
      </c>
      <c r="D28" s="94">
        <v>0</v>
      </c>
      <c r="E28" s="94">
        <v>0</v>
      </c>
      <c r="F28" s="94">
        <v>0</v>
      </c>
      <c r="G28" s="94">
        <v>0</v>
      </c>
      <c r="H28" s="94">
        <v>0</v>
      </c>
      <c r="I28" s="94">
        <v>0</v>
      </c>
      <c r="J28" s="94">
        <v>0</v>
      </c>
      <c r="K28" s="94">
        <v>0</v>
      </c>
      <c r="L28" s="94">
        <v>0</v>
      </c>
      <c r="M28" s="94">
        <v>0</v>
      </c>
      <c r="N28" s="48">
        <f t="shared" si="3"/>
        <v>0</v>
      </c>
    </row>
    <row r="29" spans="1:14" ht="15.75" thickBot="1" x14ac:dyDescent="0.3">
      <c r="A29" s="212" t="s">
        <v>89</v>
      </c>
      <c r="B29" s="93">
        <v>0</v>
      </c>
      <c r="C29" s="94">
        <v>0</v>
      </c>
      <c r="D29" s="94">
        <v>0</v>
      </c>
      <c r="E29" s="94">
        <v>0</v>
      </c>
      <c r="F29" s="94">
        <v>0</v>
      </c>
      <c r="G29" s="94">
        <v>0</v>
      </c>
      <c r="H29" s="94">
        <v>0</v>
      </c>
      <c r="I29" s="94">
        <v>0</v>
      </c>
      <c r="J29" s="94">
        <v>0</v>
      </c>
      <c r="K29" s="94">
        <v>0</v>
      </c>
      <c r="L29" s="94">
        <v>0</v>
      </c>
      <c r="M29" s="94">
        <v>0</v>
      </c>
      <c r="N29" s="48">
        <f t="shared" si="3"/>
        <v>0</v>
      </c>
    </row>
    <row r="30" spans="1:14" ht="15.75" thickBot="1" x14ac:dyDescent="0.3">
      <c r="A30" s="212" t="s">
        <v>90</v>
      </c>
      <c r="B30" s="93">
        <v>0</v>
      </c>
      <c r="C30" s="94">
        <v>0</v>
      </c>
      <c r="D30" s="94">
        <v>0</v>
      </c>
      <c r="E30" s="94">
        <v>0</v>
      </c>
      <c r="F30" s="94">
        <v>0</v>
      </c>
      <c r="G30" s="94">
        <v>0</v>
      </c>
      <c r="H30" s="94">
        <v>0</v>
      </c>
      <c r="I30" s="94">
        <v>0</v>
      </c>
      <c r="J30" s="94">
        <v>0</v>
      </c>
      <c r="K30" s="94">
        <v>0</v>
      </c>
      <c r="L30" s="94">
        <v>0</v>
      </c>
      <c r="M30" s="94">
        <v>0</v>
      </c>
      <c r="N30" s="48">
        <f t="shared" si="3"/>
        <v>0</v>
      </c>
    </row>
    <row r="31" spans="1:14" ht="15.75" thickBot="1" x14ac:dyDescent="0.3">
      <c r="A31" s="212" t="s">
        <v>91</v>
      </c>
      <c r="B31" s="93">
        <v>0</v>
      </c>
      <c r="C31" s="94">
        <v>0</v>
      </c>
      <c r="D31" s="94">
        <v>0</v>
      </c>
      <c r="E31" s="94">
        <v>0</v>
      </c>
      <c r="F31" s="94">
        <v>0</v>
      </c>
      <c r="G31" s="94">
        <v>0</v>
      </c>
      <c r="H31" s="94">
        <v>0</v>
      </c>
      <c r="I31" s="94">
        <v>0</v>
      </c>
      <c r="J31" s="94">
        <v>0</v>
      </c>
      <c r="K31" s="94">
        <v>0</v>
      </c>
      <c r="L31" s="94">
        <v>0</v>
      </c>
      <c r="M31" s="94">
        <v>0</v>
      </c>
      <c r="N31" s="48">
        <f t="shared" si="3"/>
        <v>0</v>
      </c>
    </row>
    <row r="32" spans="1:14" ht="15.75" thickBot="1" x14ac:dyDescent="0.3">
      <c r="A32" s="212" t="s">
        <v>92</v>
      </c>
      <c r="B32" s="93">
        <v>0</v>
      </c>
      <c r="C32" s="94">
        <v>0</v>
      </c>
      <c r="D32" s="94">
        <v>0</v>
      </c>
      <c r="E32" s="94">
        <v>0</v>
      </c>
      <c r="F32" s="94">
        <v>0</v>
      </c>
      <c r="G32" s="94">
        <v>0</v>
      </c>
      <c r="H32" s="94">
        <v>0</v>
      </c>
      <c r="I32" s="94">
        <v>0</v>
      </c>
      <c r="J32" s="94">
        <v>0</v>
      </c>
      <c r="K32" s="94">
        <v>0</v>
      </c>
      <c r="L32" s="94">
        <v>0</v>
      </c>
      <c r="M32" s="94">
        <v>0</v>
      </c>
      <c r="N32" s="48">
        <f t="shared" si="3"/>
        <v>0</v>
      </c>
    </row>
    <row r="33" spans="1:14" ht="15.75" thickBot="1" x14ac:dyDescent="0.3">
      <c r="A33" s="212" t="s">
        <v>93</v>
      </c>
      <c r="B33" s="93">
        <v>0</v>
      </c>
      <c r="C33" s="94">
        <v>0</v>
      </c>
      <c r="D33" s="94">
        <v>0</v>
      </c>
      <c r="E33" s="94">
        <v>0</v>
      </c>
      <c r="F33" s="94">
        <v>0</v>
      </c>
      <c r="G33" s="94">
        <v>0</v>
      </c>
      <c r="H33" s="94">
        <v>0</v>
      </c>
      <c r="I33" s="94">
        <v>0</v>
      </c>
      <c r="J33" s="94">
        <v>0</v>
      </c>
      <c r="K33" s="94">
        <v>0</v>
      </c>
      <c r="L33" s="94">
        <v>0</v>
      </c>
      <c r="M33" s="94">
        <v>0</v>
      </c>
      <c r="N33" s="48">
        <f t="shared" ref="N33" si="5">SUM(B33:M33)</f>
        <v>0</v>
      </c>
    </row>
    <row r="34" spans="1:14" ht="15.75" thickBot="1" x14ac:dyDescent="0.3">
      <c r="A34" s="212" t="s">
        <v>94</v>
      </c>
      <c r="B34" s="93">
        <v>0</v>
      </c>
      <c r="C34" s="94">
        <v>0</v>
      </c>
      <c r="D34" s="94">
        <v>0</v>
      </c>
      <c r="E34" s="94">
        <v>0</v>
      </c>
      <c r="F34" s="94">
        <v>0</v>
      </c>
      <c r="G34" s="94">
        <v>0</v>
      </c>
      <c r="H34" s="94">
        <v>0</v>
      </c>
      <c r="I34" s="94">
        <v>0</v>
      </c>
      <c r="J34" s="94">
        <v>0</v>
      </c>
      <c r="K34" s="94">
        <v>0</v>
      </c>
      <c r="L34" s="94">
        <v>0</v>
      </c>
      <c r="M34" s="94">
        <v>0</v>
      </c>
      <c r="N34" s="48">
        <f t="shared" si="3"/>
        <v>0</v>
      </c>
    </row>
    <row r="35" spans="1:14" ht="15.75" thickBot="1" x14ac:dyDescent="0.3">
      <c r="A35" s="212" t="s">
        <v>95</v>
      </c>
      <c r="B35" s="93">
        <v>0</v>
      </c>
      <c r="C35" s="94">
        <v>0</v>
      </c>
      <c r="D35" s="94">
        <v>0</v>
      </c>
      <c r="E35" s="94">
        <v>0</v>
      </c>
      <c r="F35" s="94">
        <v>0</v>
      </c>
      <c r="G35" s="94">
        <v>0</v>
      </c>
      <c r="H35" s="94">
        <v>0</v>
      </c>
      <c r="I35" s="94">
        <v>0</v>
      </c>
      <c r="J35" s="94">
        <v>0</v>
      </c>
      <c r="K35" s="94">
        <v>0</v>
      </c>
      <c r="L35" s="94">
        <v>0</v>
      </c>
      <c r="M35" s="94">
        <v>0</v>
      </c>
      <c r="N35" s="48">
        <f t="shared" si="3"/>
        <v>0</v>
      </c>
    </row>
    <row r="36" spans="1:14" ht="15.75" thickBot="1" x14ac:dyDescent="0.3">
      <c r="A36" s="212" t="s">
        <v>96</v>
      </c>
      <c r="B36" s="93">
        <v>0</v>
      </c>
      <c r="C36" s="94">
        <v>0</v>
      </c>
      <c r="D36" s="94">
        <v>0</v>
      </c>
      <c r="E36" s="94">
        <v>0</v>
      </c>
      <c r="F36" s="94">
        <v>0</v>
      </c>
      <c r="G36" s="94">
        <v>0</v>
      </c>
      <c r="H36" s="94">
        <v>0</v>
      </c>
      <c r="I36" s="94">
        <v>0</v>
      </c>
      <c r="J36" s="94">
        <v>0</v>
      </c>
      <c r="K36" s="94">
        <v>0</v>
      </c>
      <c r="L36" s="94">
        <v>0</v>
      </c>
      <c r="M36" s="94">
        <v>0</v>
      </c>
      <c r="N36" s="48">
        <f t="shared" si="3"/>
        <v>0</v>
      </c>
    </row>
    <row r="37" spans="1:14" ht="15.75" thickBot="1" x14ac:dyDescent="0.3">
      <c r="A37" s="212" t="s">
        <v>97</v>
      </c>
      <c r="B37" s="93">
        <v>0</v>
      </c>
      <c r="C37" s="94">
        <v>0</v>
      </c>
      <c r="D37" s="94">
        <v>0</v>
      </c>
      <c r="E37" s="94">
        <v>0</v>
      </c>
      <c r="F37" s="94">
        <v>0</v>
      </c>
      <c r="G37" s="94">
        <v>0</v>
      </c>
      <c r="H37" s="94">
        <v>0</v>
      </c>
      <c r="I37" s="94">
        <v>0</v>
      </c>
      <c r="J37" s="94">
        <v>0</v>
      </c>
      <c r="K37" s="94">
        <v>0</v>
      </c>
      <c r="L37" s="94">
        <v>0</v>
      </c>
      <c r="M37" s="94">
        <v>0</v>
      </c>
      <c r="N37" s="48">
        <f t="shared" si="3"/>
        <v>0</v>
      </c>
    </row>
    <row r="38" spans="1:14" ht="15.75" thickBot="1" x14ac:dyDescent="0.3">
      <c r="A38" s="212" t="s">
        <v>98</v>
      </c>
      <c r="B38" s="93">
        <v>0</v>
      </c>
      <c r="C38" s="94">
        <v>0</v>
      </c>
      <c r="D38" s="94">
        <v>0</v>
      </c>
      <c r="E38" s="94">
        <v>0</v>
      </c>
      <c r="F38" s="94">
        <v>0</v>
      </c>
      <c r="G38" s="94">
        <v>0</v>
      </c>
      <c r="H38" s="94">
        <v>0</v>
      </c>
      <c r="I38" s="94">
        <v>0</v>
      </c>
      <c r="J38" s="94">
        <v>0</v>
      </c>
      <c r="K38" s="94">
        <v>0</v>
      </c>
      <c r="L38" s="94">
        <v>0</v>
      </c>
      <c r="M38" s="94">
        <v>0</v>
      </c>
      <c r="N38" s="48">
        <f t="shared" si="3"/>
        <v>0</v>
      </c>
    </row>
    <row r="39" spans="1:14" ht="15.75" thickBot="1" x14ac:dyDescent="0.3">
      <c r="A39" s="212" t="s">
        <v>99</v>
      </c>
      <c r="B39" s="93">
        <v>0</v>
      </c>
      <c r="C39" s="94">
        <v>0</v>
      </c>
      <c r="D39" s="94">
        <v>0</v>
      </c>
      <c r="E39" s="94">
        <v>0</v>
      </c>
      <c r="F39" s="94">
        <v>0</v>
      </c>
      <c r="G39" s="94">
        <v>0</v>
      </c>
      <c r="H39" s="94">
        <v>0</v>
      </c>
      <c r="I39" s="94">
        <v>0</v>
      </c>
      <c r="J39" s="94">
        <v>0</v>
      </c>
      <c r="K39" s="94">
        <v>0</v>
      </c>
      <c r="L39" s="94">
        <v>0</v>
      </c>
      <c r="M39" s="94">
        <v>0</v>
      </c>
      <c r="N39" s="48">
        <f t="shared" si="3"/>
        <v>0</v>
      </c>
    </row>
    <row r="40" spans="1:14" ht="15.75" thickBot="1" x14ac:dyDescent="0.3">
      <c r="A40" s="212" t="s">
        <v>100</v>
      </c>
      <c r="B40" s="93">
        <v>0</v>
      </c>
      <c r="C40" s="94">
        <v>0</v>
      </c>
      <c r="D40" s="94">
        <v>0</v>
      </c>
      <c r="E40" s="94">
        <v>0</v>
      </c>
      <c r="F40" s="94">
        <v>0</v>
      </c>
      <c r="G40" s="94">
        <v>0</v>
      </c>
      <c r="H40" s="94">
        <v>0</v>
      </c>
      <c r="I40" s="94">
        <v>0</v>
      </c>
      <c r="J40" s="94">
        <v>0</v>
      </c>
      <c r="K40" s="94">
        <v>0</v>
      </c>
      <c r="L40" s="94">
        <v>0</v>
      </c>
      <c r="M40" s="94">
        <v>0</v>
      </c>
      <c r="N40" s="48">
        <f t="shared" si="3"/>
        <v>0</v>
      </c>
    </row>
    <row r="41" spans="1:14" ht="15.75" thickBot="1" x14ac:dyDescent="0.3">
      <c r="A41" s="212" t="s">
        <v>101</v>
      </c>
      <c r="B41" s="93">
        <v>0</v>
      </c>
      <c r="C41" s="94">
        <v>0</v>
      </c>
      <c r="D41" s="94">
        <v>0</v>
      </c>
      <c r="E41" s="94">
        <v>0</v>
      </c>
      <c r="F41" s="94">
        <v>0</v>
      </c>
      <c r="G41" s="94">
        <v>0</v>
      </c>
      <c r="H41" s="94">
        <v>0</v>
      </c>
      <c r="I41" s="94">
        <v>0</v>
      </c>
      <c r="J41" s="94">
        <v>0</v>
      </c>
      <c r="K41" s="94">
        <v>0</v>
      </c>
      <c r="L41" s="94">
        <v>0</v>
      </c>
      <c r="M41" s="94">
        <v>0</v>
      </c>
      <c r="N41" s="48">
        <f t="shared" si="3"/>
        <v>0</v>
      </c>
    </row>
    <row r="42" spans="1:14" ht="15.75" thickBot="1" x14ac:dyDescent="0.3">
      <c r="A42" s="212" t="s">
        <v>102</v>
      </c>
      <c r="B42" s="93">
        <v>0</v>
      </c>
      <c r="C42" s="94">
        <v>0</v>
      </c>
      <c r="D42" s="94">
        <v>0</v>
      </c>
      <c r="E42" s="94">
        <v>0</v>
      </c>
      <c r="F42" s="94">
        <v>0</v>
      </c>
      <c r="G42" s="94">
        <v>0</v>
      </c>
      <c r="H42" s="94">
        <v>0</v>
      </c>
      <c r="I42" s="94">
        <v>0</v>
      </c>
      <c r="J42" s="94">
        <v>0</v>
      </c>
      <c r="K42" s="94">
        <v>0</v>
      </c>
      <c r="L42" s="94">
        <v>0</v>
      </c>
      <c r="M42" s="94">
        <v>0</v>
      </c>
      <c r="N42" s="48">
        <f t="shared" si="3"/>
        <v>0</v>
      </c>
    </row>
    <row r="43" spans="1:14" ht="15.75" thickBot="1" x14ac:dyDescent="0.3">
      <c r="A43" s="212" t="s">
        <v>103</v>
      </c>
      <c r="B43" s="93">
        <v>0</v>
      </c>
      <c r="C43" s="94">
        <v>0</v>
      </c>
      <c r="D43" s="94">
        <v>0</v>
      </c>
      <c r="E43" s="94">
        <v>0</v>
      </c>
      <c r="F43" s="94">
        <v>0</v>
      </c>
      <c r="G43" s="94">
        <v>0</v>
      </c>
      <c r="H43" s="94">
        <v>0</v>
      </c>
      <c r="I43" s="94">
        <v>0</v>
      </c>
      <c r="J43" s="94">
        <v>0</v>
      </c>
      <c r="K43" s="94">
        <v>0</v>
      </c>
      <c r="L43" s="94">
        <v>0</v>
      </c>
      <c r="M43" s="94">
        <v>0</v>
      </c>
      <c r="N43" s="48">
        <f t="shared" si="3"/>
        <v>0</v>
      </c>
    </row>
    <row r="44" spans="1:14" ht="15.75" thickBot="1" x14ac:dyDescent="0.3">
      <c r="A44" s="213" t="s">
        <v>104</v>
      </c>
      <c r="B44" s="95">
        <v>0</v>
      </c>
      <c r="C44" s="96">
        <v>0</v>
      </c>
      <c r="D44" s="96">
        <v>0</v>
      </c>
      <c r="E44" s="96">
        <v>0</v>
      </c>
      <c r="F44" s="96">
        <v>0</v>
      </c>
      <c r="G44" s="96">
        <v>0</v>
      </c>
      <c r="H44" s="96">
        <v>0</v>
      </c>
      <c r="I44" s="96">
        <v>0</v>
      </c>
      <c r="J44" s="96">
        <v>0</v>
      </c>
      <c r="K44" s="96">
        <v>0</v>
      </c>
      <c r="L44" s="96">
        <v>0</v>
      </c>
      <c r="M44" s="96">
        <v>0</v>
      </c>
      <c r="N44" s="49">
        <f t="shared" si="3"/>
        <v>0</v>
      </c>
    </row>
    <row r="45" spans="1:14" ht="21.75" customHeight="1" thickBot="1" x14ac:dyDescent="0.3">
      <c r="A45" s="214" t="s">
        <v>105</v>
      </c>
      <c r="B45" s="50">
        <f t="shared" ref="B45:N45" si="6">SUM(B14:B44)</f>
        <v>0</v>
      </c>
      <c r="C45" s="51">
        <f t="shared" si="6"/>
        <v>0</v>
      </c>
      <c r="D45" s="51">
        <f t="shared" si="6"/>
        <v>0</v>
      </c>
      <c r="E45" s="51">
        <f t="shared" si="6"/>
        <v>0</v>
      </c>
      <c r="F45" s="51">
        <f t="shared" si="6"/>
        <v>0</v>
      </c>
      <c r="G45" s="51">
        <f t="shared" si="6"/>
        <v>0</v>
      </c>
      <c r="H45" s="51">
        <f t="shared" si="6"/>
        <v>0</v>
      </c>
      <c r="I45" s="51">
        <f t="shared" si="6"/>
        <v>0</v>
      </c>
      <c r="J45" s="51">
        <f t="shared" si="6"/>
        <v>0</v>
      </c>
      <c r="K45" s="51">
        <f t="shared" si="6"/>
        <v>0</v>
      </c>
      <c r="L45" s="51">
        <f t="shared" si="6"/>
        <v>0</v>
      </c>
      <c r="M45" s="51">
        <f t="shared" si="6"/>
        <v>0</v>
      </c>
      <c r="N45" s="52">
        <f t="shared" si="6"/>
        <v>0</v>
      </c>
    </row>
    <row r="46" spans="1:14" ht="15.75" thickBot="1" x14ac:dyDescent="0.3">
      <c r="A46" s="210"/>
      <c r="B46" s="47"/>
      <c r="C46" s="47"/>
      <c r="D46" s="47"/>
      <c r="E46" s="47"/>
      <c r="F46" s="47"/>
      <c r="G46" s="47"/>
      <c r="H46" s="47"/>
      <c r="I46" s="47"/>
      <c r="J46" s="47"/>
      <c r="K46" s="47"/>
      <c r="L46" s="47"/>
      <c r="M46" s="47"/>
      <c r="N46" s="47"/>
    </row>
    <row r="47" spans="1:14" ht="18" customHeight="1" x14ac:dyDescent="0.25">
      <c r="A47" s="215" t="s">
        <v>106</v>
      </c>
      <c r="B47" s="287">
        <f t="shared" ref="B47:N47" si="7">B11-B45</f>
        <v>0</v>
      </c>
      <c r="C47" s="287">
        <f t="shared" si="7"/>
        <v>0</v>
      </c>
      <c r="D47" s="287">
        <f t="shared" si="7"/>
        <v>0</v>
      </c>
      <c r="E47" s="287">
        <f t="shared" si="7"/>
        <v>0</v>
      </c>
      <c r="F47" s="287">
        <f t="shared" si="7"/>
        <v>0</v>
      </c>
      <c r="G47" s="287">
        <f t="shared" si="7"/>
        <v>0</v>
      </c>
      <c r="H47" s="287">
        <f t="shared" si="7"/>
        <v>0</v>
      </c>
      <c r="I47" s="287">
        <f t="shared" si="7"/>
        <v>0</v>
      </c>
      <c r="J47" s="287">
        <f t="shared" si="7"/>
        <v>0</v>
      </c>
      <c r="K47" s="287">
        <f t="shared" si="7"/>
        <v>0</v>
      </c>
      <c r="L47" s="287">
        <f t="shared" si="7"/>
        <v>0</v>
      </c>
      <c r="M47" s="287">
        <f t="shared" si="7"/>
        <v>0</v>
      </c>
      <c r="N47" s="287">
        <f t="shared" si="7"/>
        <v>0</v>
      </c>
    </row>
    <row r="48" spans="1:14" ht="15.75" customHeight="1" thickBot="1" x14ac:dyDescent="0.3">
      <c r="A48" s="216" t="s">
        <v>107</v>
      </c>
      <c r="B48" s="288"/>
      <c r="C48" s="288"/>
      <c r="D48" s="288"/>
      <c r="E48" s="288"/>
      <c r="F48" s="288"/>
      <c r="G48" s="288"/>
      <c r="H48" s="288"/>
      <c r="I48" s="288"/>
      <c r="J48" s="288"/>
      <c r="K48" s="288"/>
      <c r="L48" s="288"/>
      <c r="M48" s="288"/>
      <c r="N48" s="288"/>
    </row>
    <row r="49" spans="1:14" ht="15.75" thickBot="1" x14ac:dyDescent="0.3">
      <c r="A49" s="210"/>
      <c r="B49" s="47"/>
      <c r="C49" s="47"/>
      <c r="D49" s="47"/>
      <c r="E49" s="47"/>
      <c r="F49" s="47"/>
      <c r="G49" s="47"/>
      <c r="H49" s="47"/>
      <c r="I49" s="47"/>
      <c r="J49" s="47"/>
      <c r="K49" s="47"/>
      <c r="L49" s="47"/>
      <c r="M49" s="47"/>
      <c r="N49" s="47"/>
    </row>
    <row r="50" spans="1:14" ht="16.5" thickBot="1" x14ac:dyDescent="0.3">
      <c r="A50" s="217" t="s">
        <v>108</v>
      </c>
      <c r="B50" s="47"/>
      <c r="C50" s="47"/>
      <c r="D50" s="47"/>
      <c r="E50" s="47"/>
      <c r="F50" s="47"/>
      <c r="G50" s="47"/>
      <c r="H50" s="47"/>
      <c r="I50" s="47"/>
      <c r="J50" s="47"/>
      <c r="K50" s="47"/>
      <c r="L50" s="47"/>
      <c r="M50" s="47"/>
      <c r="N50" s="47"/>
    </row>
    <row r="51" spans="1:14" ht="15.75" thickBot="1" x14ac:dyDescent="0.3">
      <c r="A51" s="211" t="s">
        <v>109</v>
      </c>
      <c r="B51" s="92">
        <v>0</v>
      </c>
      <c r="C51" s="92">
        <v>0</v>
      </c>
      <c r="D51" s="92">
        <v>0</v>
      </c>
      <c r="E51" s="92">
        <v>0</v>
      </c>
      <c r="F51" s="92">
        <v>0</v>
      </c>
      <c r="G51" s="92">
        <v>0</v>
      </c>
      <c r="H51" s="92">
        <v>0</v>
      </c>
      <c r="I51" s="92">
        <v>0</v>
      </c>
      <c r="J51" s="92">
        <v>0</v>
      </c>
      <c r="K51" s="92">
        <v>0</v>
      </c>
      <c r="L51" s="92">
        <v>0</v>
      </c>
      <c r="M51" s="92">
        <v>0</v>
      </c>
      <c r="N51" s="48">
        <f>SUM(B51:M51)</f>
        <v>0</v>
      </c>
    </row>
    <row r="52" spans="1:14" ht="15.75" thickBot="1" x14ac:dyDescent="0.3">
      <c r="A52" s="212" t="s">
        <v>110</v>
      </c>
      <c r="B52" s="94">
        <v>0</v>
      </c>
      <c r="C52" s="94">
        <v>0</v>
      </c>
      <c r="D52" s="94">
        <v>0</v>
      </c>
      <c r="E52" s="94">
        <v>0</v>
      </c>
      <c r="F52" s="94">
        <v>0</v>
      </c>
      <c r="G52" s="94">
        <v>0</v>
      </c>
      <c r="H52" s="94">
        <v>0</v>
      </c>
      <c r="I52" s="94">
        <v>0</v>
      </c>
      <c r="J52" s="94">
        <v>0</v>
      </c>
      <c r="K52" s="94">
        <v>0</v>
      </c>
      <c r="L52" s="94">
        <v>0</v>
      </c>
      <c r="M52" s="94">
        <v>0</v>
      </c>
      <c r="N52" s="48">
        <f t="shared" ref="N52:N56" si="8">SUM(B52:M52)</f>
        <v>0</v>
      </c>
    </row>
    <row r="53" spans="1:14" ht="15.75" thickBot="1" x14ac:dyDescent="0.3">
      <c r="A53" s="212" t="s">
        <v>111</v>
      </c>
      <c r="B53" s="94">
        <v>0</v>
      </c>
      <c r="C53" s="94">
        <v>0</v>
      </c>
      <c r="D53" s="94">
        <v>0</v>
      </c>
      <c r="E53" s="94">
        <v>0</v>
      </c>
      <c r="F53" s="94">
        <v>0</v>
      </c>
      <c r="G53" s="94">
        <v>0</v>
      </c>
      <c r="H53" s="94">
        <v>0</v>
      </c>
      <c r="I53" s="94">
        <v>0</v>
      </c>
      <c r="J53" s="94">
        <v>0</v>
      </c>
      <c r="K53" s="94">
        <v>0</v>
      </c>
      <c r="L53" s="94">
        <v>0</v>
      </c>
      <c r="M53" s="94">
        <v>0</v>
      </c>
      <c r="N53" s="48">
        <f t="shared" si="8"/>
        <v>0</v>
      </c>
    </row>
    <row r="54" spans="1:14" ht="15.75" thickBot="1" x14ac:dyDescent="0.3">
      <c r="A54" s="212" t="s">
        <v>112</v>
      </c>
      <c r="B54" s="94">
        <v>0</v>
      </c>
      <c r="C54" s="94">
        <v>0</v>
      </c>
      <c r="D54" s="94">
        <v>0</v>
      </c>
      <c r="E54" s="94">
        <v>0</v>
      </c>
      <c r="F54" s="94">
        <v>0</v>
      </c>
      <c r="G54" s="94">
        <v>0</v>
      </c>
      <c r="H54" s="94">
        <v>0</v>
      </c>
      <c r="I54" s="94">
        <v>0</v>
      </c>
      <c r="J54" s="94">
        <v>0</v>
      </c>
      <c r="K54" s="94">
        <v>0</v>
      </c>
      <c r="L54" s="94">
        <v>0</v>
      </c>
      <c r="M54" s="94">
        <v>0</v>
      </c>
      <c r="N54" s="48">
        <f t="shared" si="8"/>
        <v>0</v>
      </c>
    </row>
    <row r="55" spans="1:14" ht="15.75" thickBot="1" x14ac:dyDescent="0.3">
      <c r="A55" s="213" t="s">
        <v>113</v>
      </c>
      <c r="B55" s="97">
        <v>0</v>
      </c>
      <c r="C55" s="97">
        <v>0</v>
      </c>
      <c r="D55" s="97">
        <v>0</v>
      </c>
      <c r="E55" s="97">
        <v>0</v>
      </c>
      <c r="F55" s="97">
        <v>0</v>
      </c>
      <c r="G55" s="97">
        <v>0</v>
      </c>
      <c r="H55" s="97">
        <v>0</v>
      </c>
      <c r="I55" s="97">
        <v>0</v>
      </c>
      <c r="J55" s="97">
        <v>0</v>
      </c>
      <c r="K55" s="97">
        <v>0</v>
      </c>
      <c r="L55" s="97">
        <v>0</v>
      </c>
      <c r="M55" s="97">
        <v>0</v>
      </c>
      <c r="N55" s="48">
        <f t="shared" si="8"/>
        <v>0</v>
      </c>
    </row>
    <row r="56" spans="1:14" ht="21" customHeight="1" thickBot="1" x14ac:dyDescent="0.3">
      <c r="A56" s="209" t="s">
        <v>114</v>
      </c>
      <c r="B56" s="53">
        <f>SUM(B51:B55)</f>
        <v>0</v>
      </c>
      <c r="C56" s="53">
        <f t="shared" ref="C56:M56" si="9">SUM(C51:C55)</f>
        <v>0</v>
      </c>
      <c r="D56" s="53">
        <f t="shared" si="9"/>
        <v>0</v>
      </c>
      <c r="E56" s="53">
        <f t="shared" si="9"/>
        <v>0</v>
      </c>
      <c r="F56" s="53">
        <f t="shared" si="9"/>
        <v>0</v>
      </c>
      <c r="G56" s="53">
        <f t="shared" si="9"/>
        <v>0</v>
      </c>
      <c r="H56" s="53">
        <f t="shared" si="9"/>
        <v>0</v>
      </c>
      <c r="I56" s="53">
        <f t="shared" si="9"/>
        <v>0</v>
      </c>
      <c r="J56" s="53">
        <f t="shared" si="9"/>
        <v>0</v>
      </c>
      <c r="K56" s="53">
        <f t="shared" si="9"/>
        <v>0</v>
      </c>
      <c r="L56" s="53">
        <f t="shared" si="9"/>
        <v>0</v>
      </c>
      <c r="M56" s="53">
        <f t="shared" si="9"/>
        <v>0</v>
      </c>
      <c r="N56" s="48">
        <f t="shared" si="8"/>
        <v>0</v>
      </c>
    </row>
    <row r="57" spans="1:14" ht="15.75" thickBot="1" x14ac:dyDescent="0.3">
      <c r="A57" s="210"/>
      <c r="B57" s="47"/>
      <c r="C57" s="47"/>
      <c r="D57" s="47"/>
      <c r="E57" s="47"/>
      <c r="F57" s="47"/>
      <c r="G57" s="47"/>
      <c r="H57" s="47"/>
      <c r="I57" s="47"/>
      <c r="J57" s="47"/>
      <c r="K57" s="47"/>
      <c r="L57" s="47"/>
      <c r="M57" s="47"/>
      <c r="N57" s="47"/>
    </row>
    <row r="58" spans="1:14" ht="16.5" thickBot="1" x14ac:dyDescent="0.3">
      <c r="A58" s="217" t="s">
        <v>115</v>
      </c>
    </row>
    <row r="59" spans="1:14" ht="15.75" thickBot="1" x14ac:dyDescent="0.3">
      <c r="A59" s="206" t="s">
        <v>116</v>
      </c>
      <c r="B59" s="91">
        <v>0</v>
      </c>
      <c r="C59" s="92">
        <v>0</v>
      </c>
      <c r="D59" s="92">
        <v>0</v>
      </c>
      <c r="E59" s="92">
        <v>0</v>
      </c>
      <c r="F59" s="92">
        <v>0</v>
      </c>
      <c r="G59" s="92">
        <v>0</v>
      </c>
      <c r="H59" s="92">
        <v>0</v>
      </c>
      <c r="I59" s="92">
        <v>0</v>
      </c>
      <c r="J59" s="92">
        <v>0</v>
      </c>
      <c r="K59" s="92">
        <v>0</v>
      </c>
      <c r="L59" s="92">
        <v>0</v>
      </c>
      <c r="M59" s="92">
        <v>0</v>
      </c>
      <c r="N59" s="20">
        <f>SUM(B59:M59)</f>
        <v>0</v>
      </c>
    </row>
    <row r="60" spans="1:14" ht="15.75" thickBot="1" x14ac:dyDescent="0.3">
      <c r="A60" s="207" t="s">
        <v>117</v>
      </c>
      <c r="B60" s="93">
        <v>0</v>
      </c>
      <c r="C60" s="94">
        <v>0</v>
      </c>
      <c r="D60" s="94">
        <v>0</v>
      </c>
      <c r="E60" s="94">
        <v>0</v>
      </c>
      <c r="F60" s="94">
        <v>0</v>
      </c>
      <c r="G60" s="94">
        <v>0</v>
      </c>
      <c r="H60" s="94">
        <v>0</v>
      </c>
      <c r="I60" s="94">
        <v>0</v>
      </c>
      <c r="J60" s="94">
        <v>0</v>
      </c>
      <c r="K60" s="94">
        <v>0</v>
      </c>
      <c r="L60" s="94">
        <v>0</v>
      </c>
      <c r="M60" s="94">
        <v>0</v>
      </c>
      <c r="N60" s="20">
        <f t="shared" ref="N60:N71" si="10">SUM(B60:M60)</f>
        <v>0</v>
      </c>
    </row>
    <row r="61" spans="1:14" ht="15.75" thickBot="1" x14ac:dyDescent="0.3">
      <c r="A61" s="207" t="s">
        <v>118</v>
      </c>
      <c r="B61" s="93">
        <v>0</v>
      </c>
      <c r="C61" s="94">
        <v>0</v>
      </c>
      <c r="D61" s="94">
        <v>0</v>
      </c>
      <c r="E61" s="94">
        <v>0</v>
      </c>
      <c r="F61" s="94">
        <v>0</v>
      </c>
      <c r="G61" s="94">
        <v>0</v>
      </c>
      <c r="H61" s="94">
        <v>0</v>
      </c>
      <c r="I61" s="94">
        <v>0</v>
      </c>
      <c r="J61" s="94">
        <v>0</v>
      </c>
      <c r="K61" s="94">
        <v>0</v>
      </c>
      <c r="L61" s="94">
        <v>0</v>
      </c>
      <c r="M61" s="94">
        <v>0</v>
      </c>
      <c r="N61" s="20">
        <f t="shared" ref="N61" si="11">SUM(B61:M61)</f>
        <v>0</v>
      </c>
    </row>
    <row r="62" spans="1:14" ht="15.75" thickBot="1" x14ac:dyDescent="0.3">
      <c r="A62" s="207" t="s">
        <v>119</v>
      </c>
      <c r="B62" s="93">
        <v>0</v>
      </c>
      <c r="C62" s="94">
        <v>0</v>
      </c>
      <c r="D62" s="94">
        <v>0</v>
      </c>
      <c r="E62" s="94">
        <v>0</v>
      </c>
      <c r="F62" s="94">
        <v>0</v>
      </c>
      <c r="G62" s="94">
        <v>0</v>
      </c>
      <c r="H62" s="94">
        <v>0</v>
      </c>
      <c r="I62" s="94">
        <v>0</v>
      </c>
      <c r="J62" s="94">
        <v>0</v>
      </c>
      <c r="K62" s="94">
        <v>0</v>
      </c>
      <c r="L62" s="94">
        <v>0</v>
      </c>
      <c r="M62" s="94">
        <v>0</v>
      </c>
      <c r="N62" s="20">
        <f t="shared" si="10"/>
        <v>0</v>
      </c>
    </row>
    <row r="63" spans="1:14" ht="15.75" thickBot="1" x14ac:dyDescent="0.3">
      <c r="A63" s="207" t="s">
        <v>120</v>
      </c>
      <c r="B63" s="93">
        <v>0</v>
      </c>
      <c r="C63" s="94">
        <v>0</v>
      </c>
      <c r="D63" s="94">
        <v>0</v>
      </c>
      <c r="E63" s="94">
        <v>0</v>
      </c>
      <c r="F63" s="94">
        <v>0</v>
      </c>
      <c r="G63" s="94">
        <v>0</v>
      </c>
      <c r="H63" s="94">
        <v>0</v>
      </c>
      <c r="I63" s="94">
        <v>0</v>
      </c>
      <c r="J63" s="94">
        <v>0</v>
      </c>
      <c r="K63" s="94">
        <v>0</v>
      </c>
      <c r="L63" s="94">
        <v>0</v>
      </c>
      <c r="M63" s="94">
        <v>0</v>
      </c>
      <c r="N63" s="20">
        <f t="shared" si="10"/>
        <v>0</v>
      </c>
    </row>
    <row r="64" spans="1:14" ht="15.75" thickBot="1" x14ac:dyDescent="0.3">
      <c r="A64" s="207" t="s">
        <v>121</v>
      </c>
      <c r="B64" s="93">
        <v>0</v>
      </c>
      <c r="C64" s="94">
        <v>0</v>
      </c>
      <c r="D64" s="94">
        <v>0</v>
      </c>
      <c r="E64" s="94">
        <v>0</v>
      </c>
      <c r="F64" s="94">
        <v>0</v>
      </c>
      <c r="G64" s="94">
        <v>0</v>
      </c>
      <c r="H64" s="94">
        <v>0</v>
      </c>
      <c r="I64" s="94">
        <v>0</v>
      </c>
      <c r="J64" s="94">
        <v>0</v>
      </c>
      <c r="K64" s="94">
        <v>0</v>
      </c>
      <c r="L64" s="94">
        <v>0</v>
      </c>
      <c r="M64" s="94">
        <v>0</v>
      </c>
      <c r="N64" s="20">
        <f t="shared" si="10"/>
        <v>0</v>
      </c>
    </row>
    <row r="65" spans="1:14" ht="15.75" thickBot="1" x14ac:dyDescent="0.3">
      <c r="A65" s="207" t="s">
        <v>122</v>
      </c>
      <c r="B65" s="93">
        <v>0</v>
      </c>
      <c r="C65" s="94">
        <v>0</v>
      </c>
      <c r="D65" s="94">
        <v>0</v>
      </c>
      <c r="E65" s="94">
        <v>0</v>
      </c>
      <c r="F65" s="94">
        <v>0</v>
      </c>
      <c r="G65" s="94">
        <v>0</v>
      </c>
      <c r="H65" s="94">
        <v>0</v>
      </c>
      <c r="I65" s="94">
        <v>0</v>
      </c>
      <c r="J65" s="94">
        <v>0</v>
      </c>
      <c r="K65" s="94">
        <v>0</v>
      </c>
      <c r="L65" s="94">
        <v>0</v>
      </c>
      <c r="M65" s="94">
        <v>0</v>
      </c>
      <c r="N65" s="20">
        <f t="shared" si="10"/>
        <v>0</v>
      </c>
    </row>
    <row r="66" spans="1:14" ht="15.75" thickBot="1" x14ac:dyDescent="0.3">
      <c r="A66" s="207" t="s">
        <v>123</v>
      </c>
      <c r="B66" s="93">
        <v>0</v>
      </c>
      <c r="C66" s="94">
        <v>0</v>
      </c>
      <c r="D66" s="94">
        <v>0</v>
      </c>
      <c r="E66" s="94">
        <v>0</v>
      </c>
      <c r="F66" s="94">
        <v>0</v>
      </c>
      <c r="G66" s="94">
        <v>0</v>
      </c>
      <c r="H66" s="94">
        <v>0</v>
      </c>
      <c r="I66" s="94">
        <v>0</v>
      </c>
      <c r="J66" s="94">
        <v>0</v>
      </c>
      <c r="K66" s="94">
        <v>0</v>
      </c>
      <c r="L66" s="94">
        <v>0</v>
      </c>
      <c r="M66" s="94">
        <v>0</v>
      </c>
      <c r="N66" s="20">
        <f t="shared" ref="N66" si="12">SUM(B66:M66)</f>
        <v>0</v>
      </c>
    </row>
    <row r="67" spans="1:14" ht="15.75" thickBot="1" x14ac:dyDescent="0.3">
      <c r="A67" s="207" t="s">
        <v>124</v>
      </c>
      <c r="B67" s="93">
        <v>0</v>
      </c>
      <c r="C67" s="94">
        <v>0</v>
      </c>
      <c r="D67" s="94">
        <v>0</v>
      </c>
      <c r="E67" s="94">
        <v>0</v>
      </c>
      <c r="F67" s="94">
        <v>0</v>
      </c>
      <c r="G67" s="94">
        <v>0</v>
      </c>
      <c r="H67" s="94">
        <v>0</v>
      </c>
      <c r="I67" s="94">
        <v>0</v>
      </c>
      <c r="J67" s="94">
        <v>0</v>
      </c>
      <c r="K67" s="94">
        <v>0</v>
      </c>
      <c r="L67" s="94">
        <v>0</v>
      </c>
      <c r="M67" s="94">
        <v>0</v>
      </c>
      <c r="N67" s="20">
        <f t="shared" si="10"/>
        <v>0</v>
      </c>
    </row>
    <row r="68" spans="1:14" ht="15.75" thickBot="1" x14ac:dyDescent="0.3">
      <c r="A68" s="207" t="s">
        <v>125</v>
      </c>
      <c r="B68" s="93">
        <v>0</v>
      </c>
      <c r="C68" s="94">
        <v>0</v>
      </c>
      <c r="D68" s="94">
        <v>0</v>
      </c>
      <c r="E68" s="94">
        <v>0</v>
      </c>
      <c r="F68" s="94">
        <v>0</v>
      </c>
      <c r="G68" s="94">
        <v>0</v>
      </c>
      <c r="H68" s="94">
        <v>0</v>
      </c>
      <c r="I68" s="94">
        <v>0</v>
      </c>
      <c r="J68" s="94">
        <v>0</v>
      </c>
      <c r="K68" s="94">
        <v>0</v>
      </c>
      <c r="L68" s="94">
        <v>0</v>
      </c>
      <c r="M68" s="94">
        <v>0</v>
      </c>
      <c r="N68" s="20">
        <f t="shared" si="10"/>
        <v>0</v>
      </c>
    </row>
    <row r="69" spans="1:14" ht="15.75" thickBot="1" x14ac:dyDescent="0.3">
      <c r="A69" s="207" t="s">
        <v>126</v>
      </c>
      <c r="B69" s="93">
        <v>0</v>
      </c>
      <c r="C69" s="94">
        <v>0</v>
      </c>
      <c r="D69" s="94">
        <v>0</v>
      </c>
      <c r="E69" s="94">
        <v>0</v>
      </c>
      <c r="F69" s="94">
        <v>0</v>
      </c>
      <c r="G69" s="94">
        <v>0</v>
      </c>
      <c r="H69" s="94">
        <v>0</v>
      </c>
      <c r="I69" s="94">
        <v>0</v>
      </c>
      <c r="J69" s="94">
        <v>0</v>
      </c>
      <c r="K69" s="94">
        <v>0</v>
      </c>
      <c r="L69" s="94">
        <v>0</v>
      </c>
      <c r="M69" s="94">
        <v>0</v>
      </c>
      <c r="N69" s="20">
        <f t="shared" si="10"/>
        <v>0</v>
      </c>
    </row>
    <row r="70" spans="1:14" ht="15.75" thickBot="1" x14ac:dyDescent="0.3">
      <c r="A70" s="207" t="s">
        <v>127</v>
      </c>
      <c r="B70" s="93">
        <v>0</v>
      </c>
      <c r="C70" s="94">
        <v>0</v>
      </c>
      <c r="D70" s="94">
        <v>0</v>
      </c>
      <c r="E70" s="94">
        <v>0</v>
      </c>
      <c r="F70" s="94">
        <v>0</v>
      </c>
      <c r="G70" s="94">
        <v>0</v>
      </c>
      <c r="H70" s="94">
        <v>0</v>
      </c>
      <c r="I70" s="94">
        <v>0</v>
      </c>
      <c r="J70" s="94">
        <v>0</v>
      </c>
      <c r="K70" s="94">
        <v>0</v>
      </c>
      <c r="L70" s="94">
        <v>0</v>
      </c>
      <c r="M70" s="94">
        <v>0</v>
      </c>
      <c r="N70" s="20">
        <f t="shared" si="10"/>
        <v>0</v>
      </c>
    </row>
    <row r="71" spans="1:14" ht="15.75" thickBot="1" x14ac:dyDescent="0.3">
      <c r="A71" s="208" t="s">
        <v>128</v>
      </c>
      <c r="B71" s="98">
        <v>0</v>
      </c>
      <c r="C71" s="97">
        <v>0</v>
      </c>
      <c r="D71" s="97">
        <v>0</v>
      </c>
      <c r="E71" s="97">
        <v>0</v>
      </c>
      <c r="F71" s="97">
        <v>0</v>
      </c>
      <c r="G71" s="97">
        <v>0</v>
      </c>
      <c r="H71" s="97">
        <v>0</v>
      </c>
      <c r="I71" s="97">
        <v>0</v>
      </c>
      <c r="J71" s="97">
        <v>0</v>
      </c>
      <c r="K71" s="97">
        <v>0</v>
      </c>
      <c r="L71" s="97">
        <v>0</v>
      </c>
      <c r="M71" s="97">
        <v>0</v>
      </c>
      <c r="N71" s="20">
        <f t="shared" si="10"/>
        <v>0</v>
      </c>
    </row>
    <row r="72" spans="1:14" ht="21" customHeight="1" thickBot="1" x14ac:dyDescent="0.3">
      <c r="A72" s="209" t="s">
        <v>129</v>
      </c>
      <c r="B72" s="20">
        <f>SUM(B59:B71)</f>
        <v>0</v>
      </c>
      <c r="C72" s="20">
        <f t="shared" ref="C72:N72" si="13">SUM(C59:C71)</f>
        <v>0</v>
      </c>
      <c r="D72" s="20">
        <f t="shared" si="13"/>
        <v>0</v>
      </c>
      <c r="E72" s="20">
        <f t="shared" si="13"/>
        <v>0</v>
      </c>
      <c r="F72" s="20">
        <f t="shared" si="13"/>
        <v>0</v>
      </c>
      <c r="G72" s="20">
        <f t="shared" si="13"/>
        <v>0</v>
      </c>
      <c r="H72" s="20">
        <f t="shared" si="13"/>
        <v>0</v>
      </c>
      <c r="I72" s="20">
        <f t="shared" si="13"/>
        <v>0</v>
      </c>
      <c r="J72" s="20">
        <f t="shared" si="13"/>
        <v>0</v>
      </c>
      <c r="K72" s="20">
        <f t="shared" si="13"/>
        <v>0</v>
      </c>
      <c r="L72" s="20">
        <f t="shared" si="13"/>
        <v>0</v>
      </c>
      <c r="M72" s="20">
        <f t="shared" si="13"/>
        <v>0</v>
      </c>
      <c r="N72" s="20">
        <f t="shared" si="13"/>
        <v>0</v>
      </c>
    </row>
    <row r="73" spans="1:14" ht="15.75" thickBot="1" x14ac:dyDescent="0.3">
      <c r="A73" s="210"/>
      <c r="B73" s="47"/>
      <c r="C73" s="47"/>
      <c r="D73" s="47"/>
      <c r="E73" s="47"/>
      <c r="F73" s="47"/>
      <c r="G73" s="47"/>
      <c r="H73" s="47"/>
      <c r="I73" s="47"/>
      <c r="J73" s="47"/>
      <c r="K73" s="47"/>
      <c r="L73" s="47"/>
      <c r="M73" s="47"/>
      <c r="N73" s="47"/>
    </row>
    <row r="74" spans="1:14" ht="18" x14ac:dyDescent="0.25">
      <c r="A74" s="215" t="s">
        <v>130</v>
      </c>
      <c r="B74" s="289">
        <f>B56-B72</f>
        <v>0</v>
      </c>
      <c r="C74" s="289">
        <f t="shared" ref="C74:N74" si="14">C56-C72</f>
        <v>0</v>
      </c>
      <c r="D74" s="289">
        <f t="shared" si="14"/>
        <v>0</v>
      </c>
      <c r="E74" s="289">
        <f t="shared" si="14"/>
        <v>0</v>
      </c>
      <c r="F74" s="289">
        <f t="shared" si="14"/>
        <v>0</v>
      </c>
      <c r="G74" s="289">
        <f t="shared" si="14"/>
        <v>0</v>
      </c>
      <c r="H74" s="289">
        <f t="shared" si="14"/>
        <v>0</v>
      </c>
      <c r="I74" s="289">
        <f t="shared" si="14"/>
        <v>0</v>
      </c>
      <c r="J74" s="289">
        <f t="shared" si="14"/>
        <v>0</v>
      </c>
      <c r="K74" s="289">
        <f t="shared" si="14"/>
        <v>0</v>
      </c>
      <c r="L74" s="289">
        <f t="shared" si="14"/>
        <v>0</v>
      </c>
      <c r="M74" s="289">
        <f t="shared" si="14"/>
        <v>0</v>
      </c>
      <c r="N74" s="287">
        <f t="shared" si="14"/>
        <v>0</v>
      </c>
    </row>
    <row r="75" spans="1:14" ht="15.75" thickBot="1" x14ac:dyDescent="0.3">
      <c r="A75" s="216" t="s">
        <v>131</v>
      </c>
      <c r="B75" s="290"/>
      <c r="C75" s="290"/>
      <c r="D75" s="290"/>
      <c r="E75" s="290"/>
      <c r="F75" s="290"/>
      <c r="G75" s="290"/>
      <c r="H75" s="290"/>
      <c r="I75" s="290"/>
      <c r="J75" s="290"/>
      <c r="K75" s="290"/>
      <c r="L75" s="290"/>
      <c r="M75" s="290"/>
      <c r="N75" s="291"/>
    </row>
    <row r="76" spans="1:14" x14ac:dyDescent="0.25">
      <c r="A76" s="210"/>
      <c r="B76" s="47"/>
      <c r="C76" s="47"/>
      <c r="D76" s="47"/>
      <c r="E76" s="47"/>
      <c r="F76" s="47"/>
      <c r="G76" s="47"/>
      <c r="H76" s="47"/>
      <c r="I76" s="47"/>
      <c r="J76" s="47"/>
      <c r="K76" s="47"/>
      <c r="L76" s="47"/>
      <c r="M76" s="47"/>
      <c r="N76" s="47"/>
    </row>
    <row r="77" spans="1:14" ht="15.75" thickBot="1" x14ac:dyDescent="0.3">
      <c r="A77" s="210"/>
      <c r="B77" s="47"/>
      <c r="C77" s="47"/>
      <c r="D77" s="47"/>
      <c r="E77" s="47"/>
      <c r="F77" s="47"/>
      <c r="G77" s="47"/>
      <c r="H77" s="47"/>
      <c r="I77" s="47"/>
      <c r="J77" s="47"/>
      <c r="K77" s="47"/>
      <c r="L77" s="47"/>
      <c r="M77" s="47"/>
      <c r="N77" s="47"/>
    </row>
    <row r="78" spans="1:14" ht="18.75" thickBot="1" x14ac:dyDescent="0.3">
      <c r="A78" s="218" t="s">
        <v>132</v>
      </c>
      <c r="B78" s="20">
        <f>B47+B74</f>
        <v>0</v>
      </c>
      <c r="C78" s="20">
        <f t="shared" ref="C78:N78" si="15">C47+C74</f>
        <v>0</v>
      </c>
      <c r="D78" s="20">
        <f t="shared" si="15"/>
        <v>0</v>
      </c>
      <c r="E78" s="20">
        <f t="shared" si="15"/>
        <v>0</v>
      </c>
      <c r="F78" s="20">
        <f t="shared" si="15"/>
        <v>0</v>
      </c>
      <c r="G78" s="20">
        <f t="shared" si="15"/>
        <v>0</v>
      </c>
      <c r="H78" s="20">
        <f>H47+H74</f>
        <v>0</v>
      </c>
      <c r="I78" s="20">
        <f>I47+I74</f>
        <v>0</v>
      </c>
      <c r="J78" s="20">
        <f t="shared" si="15"/>
        <v>0</v>
      </c>
      <c r="K78" s="20">
        <f t="shared" si="15"/>
        <v>0</v>
      </c>
      <c r="L78" s="20">
        <f t="shared" si="15"/>
        <v>0</v>
      </c>
      <c r="M78" s="20">
        <f t="shared" si="15"/>
        <v>0</v>
      </c>
      <c r="N78" s="20">
        <f t="shared" si="15"/>
        <v>0</v>
      </c>
    </row>
    <row r="79" spans="1:14" ht="15.75" thickBot="1" x14ac:dyDescent="0.3">
      <c r="A79" s="210"/>
      <c r="B79" s="223" t="s">
        <v>148</v>
      </c>
      <c r="C79" s="47"/>
      <c r="D79" s="47"/>
      <c r="E79" s="47"/>
      <c r="F79" s="47"/>
      <c r="G79" s="47"/>
      <c r="H79" s="47"/>
      <c r="I79" s="47"/>
      <c r="J79" s="47"/>
      <c r="K79" s="47"/>
      <c r="L79" s="47"/>
      <c r="M79" s="47"/>
      <c r="N79" s="47"/>
    </row>
    <row r="80" spans="1:14" ht="18.75" thickBot="1" x14ac:dyDescent="0.3">
      <c r="A80" s="219" t="s">
        <v>133</v>
      </c>
      <c r="B80" s="99">
        <v>0</v>
      </c>
      <c r="C80" s="20">
        <f t="shared" ref="C80:I80" si="16">B82</f>
        <v>0</v>
      </c>
      <c r="D80" s="20">
        <f t="shared" si="16"/>
        <v>0</v>
      </c>
      <c r="E80" s="20">
        <f t="shared" si="16"/>
        <v>0</v>
      </c>
      <c r="F80" s="20">
        <f t="shared" si="16"/>
        <v>0</v>
      </c>
      <c r="G80" s="20">
        <f t="shared" si="16"/>
        <v>0</v>
      </c>
      <c r="H80" s="20">
        <f t="shared" si="16"/>
        <v>0</v>
      </c>
      <c r="I80" s="20">
        <f t="shared" si="16"/>
        <v>0</v>
      </c>
      <c r="J80" s="20">
        <f t="shared" ref="J80:M80" si="17">I82</f>
        <v>0</v>
      </c>
      <c r="K80" s="20">
        <f t="shared" si="17"/>
        <v>0</v>
      </c>
      <c r="L80" s="20">
        <f t="shared" si="17"/>
        <v>0</v>
      </c>
      <c r="M80" s="20">
        <f t="shared" si="17"/>
        <v>0</v>
      </c>
      <c r="N80" s="54"/>
    </row>
    <row r="81" spans="1:14" ht="15.75" thickBot="1" x14ac:dyDescent="0.3">
      <c r="A81" s="210"/>
      <c r="B81" s="47"/>
      <c r="C81" s="47"/>
      <c r="D81" s="47"/>
      <c r="E81" s="47"/>
      <c r="F81" s="47"/>
      <c r="G81" s="47"/>
      <c r="H81" s="47"/>
      <c r="I81" s="47"/>
      <c r="J81" s="47"/>
      <c r="K81" s="47"/>
      <c r="L81" s="47"/>
      <c r="M81" s="47"/>
      <c r="N81" s="47"/>
    </row>
    <row r="82" spans="1:14" ht="18.75" thickBot="1" x14ac:dyDescent="0.3">
      <c r="A82" s="219" t="s">
        <v>134</v>
      </c>
      <c r="B82" s="20">
        <f>B78+B80</f>
        <v>0</v>
      </c>
      <c r="C82" s="20">
        <f t="shared" ref="C82:M82" si="18">C78+C80</f>
        <v>0</v>
      </c>
      <c r="D82" s="20">
        <f t="shared" si="18"/>
        <v>0</v>
      </c>
      <c r="E82" s="20">
        <f t="shared" si="18"/>
        <v>0</v>
      </c>
      <c r="F82" s="20">
        <f t="shared" si="18"/>
        <v>0</v>
      </c>
      <c r="G82" s="20">
        <f t="shared" si="18"/>
        <v>0</v>
      </c>
      <c r="H82" s="20">
        <f t="shared" si="18"/>
        <v>0</v>
      </c>
      <c r="I82" s="20">
        <f t="shared" si="18"/>
        <v>0</v>
      </c>
      <c r="J82" s="20">
        <f t="shared" si="18"/>
        <v>0</v>
      </c>
      <c r="K82" s="20">
        <f t="shared" si="18"/>
        <v>0</v>
      </c>
      <c r="L82" s="20">
        <f t="shared" si="18"/>
        <v>0</v>
      </c>
      <c r="M82" s="20">
        <f t="shared" si="18"/>
        <v>0</v>
      </c>
      <c r="N82" s="20">
        <f>N78+N80</f>
        <v>0</v>
      </c>
    </row>
  </sheetData>
  <sheetProtection algorithmName="SHA-512" hashValue="LwpPYF13n1qmjEhPBu6kR74XApZ2mNIuO8tFH9vvAS4Bhb5FtA9soECdwo0bQT/BX6FxHZbQ9L8p24r7g1SjBA==" saltValue="RvqQRwxYEk1eX4jT34//9Q==" spinCount="100000" sheet="1" objects="1" scenarios="1"/>
  <mergeCells count="26">
    <mergeCell ref="J74:J75"/>
    <mergeCell ref="K74:K75"/>
    <mergeCell ref="L74:L75"/>
    <mergeCell ref="M74:M75"/>
    <mergeCell ref="N74:N75"/>
    <mergeCell ref="M47:M48"/>
    <mergeCell ref="N47:N48"/>
    <mergeCell ref="B74:B75"/>
    <mergeCell ref="C74:C75"/>
    <mergeCell ref="D74:D75"/>
    <mergeCell ref="E74:E75"/>
    <mergeCell ref="F74:F75"/>
    <mergeCell ref="G74:G75"/>
    <mergeCell ref="H74:H75"/>
    <mergeCell ref="I74:I75"/>
    <mergeCell ref="G47:G48"/>
    <mergeCell ref="H47:H48"/>
    <mergeCell ref="I47:I48"/>
    <mergeCell ref="J47:J48"/>
    <mergeCell ref="K47:K48"/>
    <mergeCell ref="L47:L48"/>
    <mergeCell ref="B47:B48"/>
    <mergeCell ref="C47:C48"/>
    <mergeCell ref="D47:D48"/>
    <mergeCell ref="E47:E48"/>
    <mergeCell ref="F47:F48"/>
  </mergeCells>
  <conditionalFormatting sqref="B8:M8">
    <cfRule type="cellIs" dxfId="18" priority="9" operator="lessThan">
      <formula>0</formula>
    </cfRule>
  </conditionalFormatting>
  <conditionalFormatting sqref="B47:N48">
    <cfRule type="cellIs" dxfId="17" priority="8" operator="lessThan">
      <formula>0</formula>
    </cfRule>
  </conditionalFormatting>
  <conditionalFormatting sqref="B74:N75">
    <cfRule type="cellIs" dxfId="16" priority="7" operator="lessThan">
      <formula>0</formula>
    </cfRule>
  </conditionalFormatting>
  <conditionalFormatting sqref="N47:N48">
    <cfRule type="cellIs" dxfId="15" priority="6" operator="lessThan">
      <formula>0</formula>
    </cfRule>
  </conditionalFormatting>
  <conditionalFormatting sqref="B78:N78">
    <cfRule type="cellIs" dxfId="14" priority="4" operator="lessThan">
      <formula>0</formula>
    </cfRule>
    <cfRule type="cellIs" dxfId="13" priority="5" operator="lessThan">
      <formula>0</formula>
    </cfRule>
  </conditionalFormatting>
  <conditionalFormatting sqref="B80:M80">
    <cfRule type="cellIs" dxfId="12" priority="3" operator="lessThan">
      <formula>0</formula>
    </cfRule>
  </conditionalFormatting>
  <conditionalFormatting sqref="B82:N82">
    <cfRule type="cellIs" dxfId="11" priority="2" operator="lessThan">
      <formula>0</formula>
    </cfRule>
  </conditionalFormatting>
  <conditionalFormatting sqref="N8">
    <cfRule type="cellIs" dxfId="10" priority="1" operator="lessThan">
      <formula>0</formula>
    </cfRule>
  </conditionalFormatting>
  <pageMargins left="0.7" right="0.7" top="0.75" bottom="0.75" header="0.3" footer="0.3"/>
  <pageSetup paperSize="8" scale="56" orientation="landscape" r:id="rId1"/>
  <rowBreaks count="1" manualBreakCount="1">
    <brk id="49"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9AB1"/>
    <pageSetUpPr fitToPage="1"/>
  </sheetPr>
  <dimension ref="A1:L67"/>
  <sheetViews>
    <sheetView zoomScale="89" zoomScaleNormal="89" workbookViewId="0">
      <pane xSplit="1" topLeftCell="B1" activePane="topRight" state="frozen"/>
      <selection pane="topRight" activeCell="D24" sqref="D24"/>
    </sheetView>
  </sheetViews>
  <sheetFormatPr baseColWidth="10" defaultRowHeight="15" x14ac:dyDescent="0.25"/>
  <cols>
    <col min="1" max="1" width="60.85546875" customWidth="1"/>
    <col min="2" max="2" width="23.42578125" bestFit="1" customWidth="1"/>
    <col min="3" max="3" width="13.140625" bestFit="1" customWidth="1"/>
    <col min="4" max="4" width="154.7109375" customWidth="1"/>
  </cols>
  <sheetData>
    <row r="1" spans="1:4" ht="20.25" x14ac:dyDescent="0.3">
      <c r="A1" s="204" t="s">
        <v>149</v>
      </c>
      <c r="B1" s="65"/>
      <c r="C1" s="3"/>
    </row>
    <row r="2" spans="1:4" x14ac:dyDescent="0.25">
      <c r="A2" s="150" t="s">
        <v>150</v>
      </c>
    </row>
    <row r="3" spans="1:4" x14ac:dyDescent="0.25">
      <c r="B3" s="244" t="s">
        <v>247</v>
      </c>
      <c r="C3" s="55"/>
      <c r="D3" s="245" t="s">
        <v>248</v>
      </c>
    </row>
    <row r="4" spans="1:4" ht="17.25" thickBot="1" x14ac:dyDescent="0.3">
      <c r="A4" s="224" t="s">
        <v>151</v>
      </c>
      <c r="B4" s="15"/>
      <c r="C4" s="16" t="s">
        <v>0</v>
      </c>
      <c r="D4" s="243" t="s">
        <v>205</v>
      </c>
    </row>
    <row r="5" spans="1:4" ht="24.75" customHeight="1" thickBot="1" x14ac:dyDescent="0.35">
      <c r="A5" s="205" t="s">
        <v>152</v>
      </c>
      <c r="B5" s="152">
        <f>B6+B11+B12</f>
        <v>0</v>
      </c>
      <c r="C5" s="178" t="e">
        <f t="shared" ref="C5" si="0">B5/$B$14</f>
        <v>#DIV/0!</v>
      </c>
      <c r="D5" s="63" t="s">
        <v>206</v>
      </c>
    </row>
    <row r="6" spans="1:4" ht="22.5" customHeight="1" thickBot="1" x14ac:dyDescent="0.3">
      <c r="A6" s="225" t="s">
        <v>153</v>
      </c>
      <c r="B6" s="153">
        <f>SUM(B7:B10)</f>
        <v>0</v>
      </c>
      <c r="C6" s="179" t="e">
        <f t="shared" ref="C6:C13" si="1">B6/$B$14</f>
        <v>#DIV/0!</v>
      </c>
      <c r="D6" s="63" t="s">
        <v>207</v>
      </c>
    </row>
    <row r="7" spans="1:4" ht="15" customHeight="1" x14ac:dyDescent="0.25">
      <c r="A7" s="207" t="s">
        <v>154</v>
      </c>
      <c r="B7" s="100">
        <v>0</v>
      </c>
      <c r="C7" s="180" t="e">
        <f t="shared" si="1"/>
        <v>#DIV/0!</v>
      </c>
      <c r="D7" s="292" t="s">
        <v>208</v>
      </c>
    </row>
    <row r="8" spans="1:4" x14ac:dyDescent="0.25">
      <c r="A8" s="207" t="s">
        <v>155</v>
      </c>
      <c r="B8" s="100">
        <v>0</v>
      </c>
      <c r="C8" s="180" t="e">
        <f t="shared" si="1"/>
        <v>#DIV/0!</v>
      </c>
      <c r="D8" s="292"/>
    </row>
    <row r="9" spans="1:4" x14ac:dyDescent="0.25">
      <c r="A9" s="207" t="s">
        <v>156</v>
      </c>
      <c r="B9" s="100">
        <v>0</v>
      </c>
      <c r="C9" s="180" t="e">
        <f t="shared" si="1"/>
        <v>#DIV/0!</v>
      </c>
      <c r="D9" s="292"/>
    </row>
    <row r="10" spans="1:4" ht="15" customHeight="1" x14ac:dyDescent="0.3">
      <c r="A10" s="226" t="s">
        <v>3</v>
      </c>
      <c r="B10" s="100">
        <v>0</v>
      </c>
      <c r="C10" s="180" t="e">
        <f t="shared" si="1"/>
        <v>#DIV/0!</v>
      </c>
      <c r="D10" s="293"/>
    </row>
    <row r="11" spans="1:4" ht="15" customHeight="1" x14ac:dyDescent="0.25">
      <c r="A11" s="227" t="s">
        <v>157</v>
      </c>
      <c r="B11" s="101">
        <v>0</v>
      </c>
      <c r="C11" s="181" t="e">
        <f t="shared" ref="C11" si="2">B11/$B$14</f>
        <v>#DIV/0!</v>
      </c>
      <c r="D11" s="60" t="s">
        <v>209</v>
      </c>
    </row>
    <row r="12" spans="1:4" x14ac:dyDescent="0.25">
      <c r="A12" s="228" t="s">
        <v>158</v>
      </c>
      <c r="B12" s="102">
        <v>0</v>
      </c>
      <c r="C12" s="182" t="e">
        <f t="shared" si="1"/>
        <v>#DIV/0!</v>
      </c>
      <c r="D12" s="60" t="s">
        <v>210</v>
      </c>
    </row>
    <row r="13" spans="1:4" ht="67.5" customHeight="1" thickBot="1" x14ac:dyDescent="0.3">
      <c r="A13" s="229" t="s">
        <v>159</v>
      </c>
      <c r="B13" s="103">
        <v>0</v>
      </c>
      <c r="C13" s="183" t="e">
        <f t="shared" si="1"/>
        <v>#DIV/0!</v>
      </c>
      <c r="D13" s="61" t="s">
        <v>211</v>
      </c>
    </row>
    <row r="14" spans="1:4" ht="24" customHeight="1" thickBot="1" x14ac:dyDescent="0.35">
      <c r="A14" s="205" t="s">
        <v>160</v>
      </c>
      <c r="B14" s="152">
        <f>B5+B13</f>
        <v>0</v>
      </c>
      <c r="C14" s="178" t="e">
        <f>B14/$B$14</f>
        <v>#DIV/0!</v>
      </c>
      <c r="D14" s="63"/>
    </row>
    <row r="15" spans="1:4" ht="45.75" thickBot="1" x14ac:dyDescent="0.3">
      <c r="A15" s="32" t="s">
        <v>161</v>
      </c>
      <c r="B15" s="154">
        <f>SUM(B16:B27)</f>
        <v>0</v>
      </c>
      <c r="C15" s="184" t="e">
        <f t="shared" ref="C15:C52" si="3">B15/$B$14</f>
        <v>#DIV/0!</v>
      </c>
      <c r="D15" s="63" t="s">
        <v>212</v>
      </c>
    </row>
    <row r="16" spans="1:4" ht="80.25" customHeight="1" x14ac:dyDescent="0.25">
      <c r="A16" s="230" t="s">
        <v>162</v>
      </c>
      <c r="B16" s="104">
        <v>0</v>
      </c>
      <c r="C16" s="185" t="e">
        <f t="shared" ref="C16" si="4">B16/$B$14</f>
        <v>#DIV/0!</v>
      </c>
      <c r="D16" s="62" t="s">
        <v>213</v>
      </c>
    </row>
    <row r="17" spans="1:12" ht="30" x14ac:dyDescent="0.25">
      <c r="A17" s="231" t="s">
        <v>163</v>
      </c>
      <c r="B17" s="105">
        <v>0</v>
      </c>
      <c r="C17" s="186" t="e">
        <f t="shared" si="3"/>
        <v>#DIV/0!</v>
      </c>
      <c r="D17" s="60" t="s">
        <v>214</v>
      </c>
      <c r="F17" s="12"/>
    </row>
    <row r="18" spans="1:12" ht="30" x14ac:dyDescent="0.25">
      <c r="A18" s="232" t="s">
        <v>164</v>
      </c>
      <c r="B18" s="105">
        <v>0</v>
      </c>
      <c r="C18" s="186" t="e">
        <f t="shared" si="3"/>
        <v>#DIV/0!</v>
      </c>
      <c r="D18" s="60" t="s">
        <v>215</v>
      </c>
      <c r="F18" s="13"/>
    </row>
    <row r="19" spans="1:12" ht="45" x14ac:dyDescent="0.25">
      <c r="A19" s="232" t="s">
        <v>165</v>
      </c>
      <c r="B19" s="105">
        <v>0</v>
      </c>
      <c r="C19" s="186" t="e">
        <f t="shared" si="3"/>
        <v>#DIV/0!</v>
      </c>
      <c r="D19" s="60" t="s">
        <v>216</v>
      </c>
      <c r="F19" s="13"/>
    </row>
    <row r="20" spans="1:12" ht="30" x14ac:dyDescent="0.25">
      <c r="A20" s="232" t="s">
        <v>166</v>
      </c>
      <c r="B20" s="105">
        <v>0</v>
      </c>
      <c r="C20" s="186" t="e">
        <f t="shared" si="3"/>
        <v>#DIV/0!</v>
      </c>
      <c r="D20" s="60" t="s">
        <v>217</v>
      </c>
      <c r="F20" s="11"/>
      <c r="I20" s="3"/>
      <c r="J20" s="3"/>
      <c r="K20" s="3"/>
      <c r="L20" s="3"/>
    </row>
    <row r="21" spans="1:12" x14ac:dyDescent="0.25">
      <c r="A21" s="227" t="s">
        <v>167</v>
      </c>
      <c r="B21" s="102">
        <v>0</v>
      </c>
      <c r="C21" s="182" t="e">
        <f t="shared" si="3"/>
        <v>#DIV/0!</v>
      </c>
      <c r="D21" s="62" t="s">
        <v>218</v>
      </c>
      <c r="F21" s="11"/>
      <c r="I21" s="3"/>
      <c r="J21" s="3"/>
      <c r="K21" s="3"/>
      <c r="L21" s="3"/>
    </row>
    <row r="22" spans="1:12" x14ac:dyDescent="0.25">
      <c r="A22" s="207" t="s">
        <v>168</v>
      </c>
      <c r="B22" s="106">
        <v>0</v>
      </c>
      <c r="C22" s="187" t="e">
        <f t="shared" ref="C22" si="5">B22/$B$14</f>
        <v>#DIV/0!</v>
      </c>
      <c r="D22" s="60" t="s">
        <v>219</v>
      </c>
      <c r="F22" s="11"/>
      <c r="I22" s="3"/>
      <c r="J22" s="3"/>
      <c r="K22" s="3"/>
      <c r="L22" s="3"/>
    </row>
    <row r="23" spans="1:12" x14ac:dyDescent="0.25">
      <c r="A23" s="207" t="s">
        <v>169</v>
      </c>
      <c r="B23" s="106">
        <v>0</v>
      </c>
      <c r="C23" s="187" t="e">
        <f t="shared" ref="C23" si="6">B23/$B$14</f>
        <v>#DIV/0!</v>
      </c>
      <c r="D23" s="60" t="s">
        <v>220</v>
      </c>
      <c r="F23" s="11"/>
      <c r="I23" s="3"/>
      <c r="J23" s="3"/>
      <c r="K23" s="3"/>
      <c r="L23" s="3"/>
    </row>
    <row r="24" spans="1:12" x14ac:dyDescent="0.25">
      <c r="A24" s="207" t="s">
        <v>170</v>
      </c>
      <c r="B24" s="106">
        <v>0</v>
      </c>
      <c r="C24" s="187" t="e">
        <f t="shared" ref="C24" si="7">B24/$B$14</f>
        <v>#DIV/0!</v>
      </c>
      <c r="D24" s="60" t="s">
        <v>221</v>
      </c>
      <c r="F24" s="11"/>
      <c r="I24" s="3"/>
      <c r="J24" s="3"/>
      <c r="K24" s="3"/>
      <c r="L24" s="3"/>
    </row>
    <row r="25" spans="1:12" x14ac:dyDescent="0.25">
      <c r="A25" s="207" t="s">
        <v>171</v>
      </c>
      <c r="B25" s="106">
        <v>0</v>
      </c>
      <c r="C25" s="187" t="e">
        <f t="shared" ref="C25:C26" si="8">B25/$B$14</f>
        <v>#DIV/0!</v>
      </c>
      <c r="D25" s="60" t="s">
        <v>222</v>
      </c>
      <c r="F25" s="11"/>
      <c r="I25" s="3"/>
      <c r="J25" s="3"/>
      <c r="K25" s="3"/>
      <c r="L25" s="3"/>
    </row>
    <row r="26" spans="1:12" x14ac:dyDescent="0.25">
      <c r="A26" s="207" t="s">
        <v>172</v>
      </c>
      <c r="B26" s="106">
        <v>0</v>
      </c>
      <c r="C26" s="187" t="e">
        <f t="shared" si="8"/>
        <v>#DIV/0!</v>
      </c>
      <c r="D26" s="60" t="s">
        <v>223</v>
      </c>
      <c r="F26" s="11"/>
      <c r="I26" s="3"/>
      <c r="J26" s="3"/>
      <c r="K26" s="3"/>
      <c r="L26" s="3"/>
    </row>
    <row r="27" spans="1:12" ht="15.75" thickBot="1" x14ac:dyDescent="0.3">
      <c r="A27" s="207" t="s">
        <v>173</v>
      </c>
      <c r="B27" s="101">
        <v>0</v>
      </c>
      <c r="C27" s="181" t="e">
        <f t="shared" si="3"/>
        <v>#DIV/0!</v>
      </c>
      <c r="D27" s="58" t="s">
        <v>224</v>
      </c>
      <c r="F27" s="11"/>
      <c r="I27" s="3"/>
      <c r="J27" s="3"/>
      <c r="K27" s="3"/>
      <c r="L27" s="3"/>
    </row>
    <row r="28" spans="1:12" ht="38.25" thickBot="1" x14ac:dyDescent="0.35">
      <c r="A28" s="233" t="s">
        <v>174</v>
      </c>
      <c r="B28" s="155">
        <f>B14-B15</f>
        <v>0</v>
      </c>
      <c r="C28" s="188" t="e">
        <f t="shared" si="3"/>
        <v>#DIV/0!</v>
      </c>
      <c r="D28" s="63" t="s">
        <v>225</v>
      </c>
      <c r="F28" s="12"/>
      <c r="I28" s="3"/>
      <c r="J28" s="3"/>
      <c r="K28" s="3"/>
      <c r="L28" s="3"/>
    </row>
    <row r="29" spans="1:12" ht="16.5" thickBot="1" x14ac:dyDescent="0.3">
      <c r="A29" s="234" t="s">
        <v>175</v>
      </c>
      <c r="B29" s="156">
        <f>SUM(B30:B42)</f>
        <v>0</v>
      </c>
      <c r="C29" s="189" t="e">
        <f t="shared" si="3"/>
        <v>#DIV/0!</v>
      </c>
      <c r="D29" s="63" t="s">
        <v>226</v>
      </c>
      <c r="F29" s="13"/>
      <c r="I29" s="3"/>
      <c r="J29" s="3"/>
      <c r="K29" s="3"/>
      <c r="L29" s="3"/>
    </row>
    <row r="30" spans="1:12" x14ac:dyDescent="0.25">
      <c r="A30" s="207" t="s">
        <v>176</v>
      </c>
      <c r="B30" s="100">
        <v>0</v>
      </c>
      <c r="C30" s="190" t="e">
        <f t="shared" si="3"/>
        <v>#DIV/0!</v>
      </c>
      <c r="D30" s="59" t="s">
        <v>227</v>
      </c>
      <c r="F30" s="11"/>
      <c r="I30" s="3"/>
      <c r="J30" s="3"/>
      <c r="K30" s="3"/>
      <c r="L30" s="3"/>
    </row>
    <row r="31" spans="1:12" x14ac:dyDescent="0.25">
      <c r="A31" s="207" t="s">
        <v>177</v>
      </c>
      <c r="B31" s="100">
        <v>0</v>
      </c>
      <c r="C31" s="190" t="e">
        <f t="shared" si="3"/>
        <v>#DIV/0!</v>
      </c>
      <c r="D31" s="60"/>
      <c r="F31" s="11"/>
      <c r="I31" s="3"/>
      <c r="J31" s="3"/>
      <c r="K31" s="3"/>
      <c r="L31" s="3"/>
    </row>
    <row r="32" spans="1:12" x14ac:dyDescent="0.25">
      <c r="A32" s="207" t="s">
        <v>178</v>
      </c>
      <c r="B32" s="100">
        <v>0</v>
      </c>
      <c r="C32" s="190" t="e">
        <f t="shared" si="3"/>
        <v>#DIV/0!</v>
      </c>
      <c r="D32" s="60"/>
      <c r="F32" s="11"/>
      <c r="I32" s="3"/>
      <c r="J32" s="3"/>
      <c r="K32" s="3"/>
      <c r="L32" s="3"/>
    </row>
    <row r="33" spans="1:12" x14ac:dyDescent="0.25">
      <c r="A33" s="207" t="s">
        <v>179</v>
      </c>
      <c r="B33" s="100">
        <v>0</v>
      </c>
      <c r="C33" s="190" t="e">
        <f t="shared" si="3"/>
        <v>#DIV/0!</v>
      </c>
      <c r="D33" s="60"/>
      <c r="F33" s="11"/>
      <c r="I33" s="3"/>
      <c r="J33" s="3"/>
      <c r="K33" s="3"/>
      <c r="L33" s="3"/>
    </row>
    <row r="34" spans="1:12" x14ac:dyDescent="0.25">
      <c r="A34" s="207" t="s">
        <v>180</v>
      </c>
      <c r="B34" s="100">
        <v>0</v>
      </c>
      <c r="C34" s="190" t="e">
        <f t="shared" si="3"/>
        <v>#DIV/0!</v>
      </c>
      <c r="D34" s="60" t="s">
        <v>228</v>
      </c>
      <c r="F34" s="11"/>
      <c r="I34" s="3"/>
      <c r="J34" s="3"/>
      <c r="K34" s="3"/>
      <c r="L34" s="3"/>
    </row>
    <row r="35" spans="1:12" x14ac:dyDescent="0.25">
      <c r="A35" s="207" t="s">
        <v>181</v>
      </c>
      <c r="B35" s="100">
        <v>0</v>
      </c>
      <c r="C35" s="190" t="e">
        <f t="shared" si="3"/>
        <v>#DIV/0!</v>
      </c>
      <c r="D35" s="60" t="s">
        <v>229</v>
      </c>
      <c r="F35" s="11"/>
      <c r="I35" s="3"/>
      <c r="J35" s="3"/>
      <c r="K35" s="3"/>
      <c r="L35" s="3"/>
    </row>
    <row r="36" spans="1:12" x14ac:dyDescent="0.25">
      <c r="A36" s="207" t="s">
        <v>182</v>
      </c>
      <c r="B36" s="100">
        <v>0</v>
      </c>
      <c r="C36" s="190" t="e">
        <f t="shared" si="3"/>
        <v>#DIV/0!</v>
      </c>
      <c r="D36" s="60" t="s">
        <v>230</v>
      </c>
      <c r="F36" s="12"/>
      <c r="I36" s="3"/>
      <c r="J36" s="3"/>
      <c r="K36" s="3"/>
      <c r="L36" s="3"/>
    </row>
    <row r="37" spans="1:12" x14ac:dyDescent="0.25">
      <c r="A37" s="207" t="s">
        <v>183</v>
      </c>
      <c r="B37" s="100">
        <v>0</v>
      </c>
      <c r="C37" s="190" t="e">
        <f t="shared" ref="C37" si="9">B37/$B$14</f>
        <v>#DIV/0!</v>
      </c>
      <c r="D37" s="60" t="s">
        <v>231</v>
      </c>
      <c r="F37" s="12"/>
      <c r="I37" s="3"/>
      <c r="J37" s="3"/>
      <c r="K37" s="3"/>
      <c r="L37" s="3"/>
    </row>
    <row r="38" spans="1:12" x14ac:dyDescent="0.25">
      <c r="A38" s="207" t="s">
        <v>184</v>
      </c>
      <c r="B38" s="100">
        <v>0</v>
      </c>
      <c r="C38" s="190" t="e">
        <f t="shared" si="3"/>
        <v>#DIV/0!</v>
      </c>
      <c r="D38" s="60"/>
      <c r="F38" s="11"/>
      <c r="I38" s="3"/>
      <c r="J38" s="3"/>
      <c r="K38" s="3"/>
      <c r="L38" s="3"/>
    </row>
    <row r="39" spans="1:12" x14ac:dyDescent="0.25">
      <c r="A39" s="207" t="s">
        <v>185</v>
      </c>
      <c r="B39" s="100">
        <v>0</v>
      </c>
      <c r="C39" s="190" t="e">
        <f t="shared" si="3"/>
        <v>#DIV/0!</v>
      </c>
      <c r="D39" s="64" t="s">
        <v>232</v>
      </c>
      <c r="F39" s="11"/>
      <c r="I39" s="3"/>
      <c r="J39" s="3"/>
      <c r="K39" s="3"/>
      <c r="L39" s="3"/>
    </row>
    <row r="40" spans="1:12" x14ac:dyDescent="0.25">
      <c r="A40" s="207" t="s">
        <v>186</v>
      </c>
      <c r="B40" s="100">
        <v>0</v>
      </c>
      <c r="C40" s="190" t="e">
        <f t="shared" si="3"/>
        <v>#DIV/0!</v>
      </c>
      <c r="D40" s="60" t="s">
        <v>233</v>
      </c>
      <c r="F40" s="12"/>
      <c r="I40" s="3"/>
      <c r="J40" s="3"/>
      <c r="K40" s="3"/>
      <c r="L40" s="3"/>
    </row>
    <row r="41" spans="1:12" x14ac:dyDescent="0.25">
      <c r="A41" s="207" t="s">
        <v>187</v>
      </c>
      <c r="B41" s="100">
        <v>0</v>
      </c>
      <c r="C41" s="190" t="e">
        <f t="shared" si="3"/>
        <v>#DIV/0!</v>
      </c>
      <c r="D41" s="60" t="s">
        <v>234</v>
      </c>
      <c r="F41" s="12"/>
      <c r="I41" s="3"/>
      <c r="J41" s="3"/>
      <c r="K41" s="3"/>
      <c r="L41" s="3"/>
    </row>
    <row r="42" spans="1:12" ht="15.75" thickBot="1" x14ac:dyDescent="0.3">
      <c r="A42" s="207" t="s">
        <v>188</v>
      </c>
      <c r="B42" s="100">
        <v>0</v>
      </c>
      <c r="C42" s="190" t="e">
        <f t="shared" si="3"/>
        <v>#DIV/0!</v>
      </c>
      <c r="D42" s="61" t="s">
        <v>235</v>
      </c>
      <c r="F42" s="11"/>
      <c r="I42" s="3"/>
      <c r="J42" s="3"/>
      <c r="K42" s="3"/>
      <c r="L42" s="3"/>
    </row>
    <row r="43" spans="1:12" ht="24.75" customHeight="1" thickBot="1" x14ac:dyDescent="0.3">
      <c r="A43" s="235" t="s">
        <v>189</v>
      </c>
      <c r="B43" s="157">
        <f>B28-B29</f>
        <v>0</v>
      </c>
      <c r="C43" s="191" t="e">
        <f>B43/$B$14</f>
        <v>#DIV/0!</v>
      </c>
      <c r="D43" s="63" t="s">
        <v>236</v>
      </c>
      <c r="F43" s="11"/>
      <c r="I43" s="3"/>
      <c r="J43" s="3"/>
      <c r="K43" s="3"/>
      <c r="L43" s="3"/>
    </row>
    <row r="44" spans="1:12" ht="30" x14ac:dyDescent="0.25">
      <c r="A44" s="236" t="s">
        <v>190</v>
      </c>
      <c r="B44" s="104">
        <v>0</v>
      </c>
      <c r="C44" s="192" t="e">
        <f>B44/$B$14</f>
        <v>#DIV/0!</v>
      </c>
      <c r="D44" s="62" t="s">
        <v>237</v>
      </c>
      <c r="F44" s="11"/>
      <c r="I44" s="3"/>
      <c r="J44" s="3"/>
      <c r="K44" s="3"/>
      <c r="L44" s="3"/>
    </row>
    <row r="45" spans="1:12" ht="30.75" thickBot="1" x14ac:dyDescent="0.3">
      <c r="A45" s="237" t="s">
        <v>191</v>
      </c>
      <c r="B45" s="101">
        <v>0</v>
      </c>
      <c r="C45" s="193" t="e">
        <f>B45/$B$14</f>
        <v>#DIV/0!</v>
      </c>
      <c r="D45" s="61" t="s">
        <v>238</v>
      </c>
      <c r="F45" s="11"/>
      <c r="I45" s="3"/>
      <c r="J45" s="3"/>
      <c r="K45" s="3"/>
      <c r="L45" s="3"/>
    </row>
    <row r="46" spans="1:12" ht="16.5" thickBot="1" x14ac:dyDescent="0.3">
      <c r="A46" s="217" t="s">
        <v>192</v>
      </c>
      <c r="B46" s="158">
        <f>B43-B44-B45</f>
        <v>0</v>
      </c>
      <c r="C46" s="194" t="e">
        <f t="shared" si="3"/>
        <v>#DIV/0!</v>
      </c>
      <c r="D46" s="63" t="s">
        <v>239</v>
      </c>
      <c r="I46" s="3"/>
      <c r="J46" s="3"/>
      <c r="K46" s="3"/>
      <c r="L46" s="3"/>
    </row>
    <row r="47" spans="1:12" x14ac:dyDescent="0.25">
      <c r="A47" s="207" t="s">
        <v>193</v>
      </c>
      <c r="B47" s="100">
        <v>0</v>
      </c>
      <c r="C47" s="190" t="e">
        <f t="shared" si="3"/>
        <v>#DIV/0!</v>
      </c>
      <c r="D47" s="62" t="s">
        <v>240</v>
      </c>
      <c r="I47" s="3"/>
      <c r="J47" s="3"/>
      <c r="K47" s="3"/>
      <c r="L47" s="3"/>
    </row>
    <row r="48" spans="1:12" ht="15.75" thickBot="1" x14ac:dyDescent="0.3">
      <c r="A48" s="238" t="s">
        <v>194</v>
      </c>
      <c r="B48" s="100">
        <v>0</v>
      </c>
      <c r="C48" s="190" t="e">
        <f t="shared" si="3"/>
        <v>#DIV/0!</v>
      </c>
      <c r="D48" s="61" t="s">
        <v>241</v>
      </c>
      <c r="I48" s="3"/>
      <c r="J48" s="3"/>
      <c r="K48" s="3"/>
      <c r="L48" s="3"/>
    </row>
    <row r="49" spans="1:12" ht="19.5" thickBot="1" x14ac:dyDescent="0.35">
      <c r="A49" s="205" t="s">
        <v>195</v>
      </c>
      <c r="B49" s="157">
        <f>B46+B47-B48</f>
        <v>0</v>
      </c>
      <c r="C49" s="191" t="e">
        <f t="shared" si="3"/>
        <v>#DIV/0!</v>
      </c>
      <c r="D49" s="63" t="s">
        <v>242</v>
      </c>
      <c r="I49" s="3"/>
      <c r="J49" s="3"/>
      <c r="K49" s="3"/>
      <c r="L49" s="3"/>
    </row>
    <row r="50" spans="1:12" ht="30" x14ac:dyDescent="0.25">
      <c r="A50" s="229" t="s">
        <v>196</v>
      </c>
      <c r="B50" s="103">
        <v>0</v>
      </c>
      <c r="C50" s="195" t="e">
        <f t="shared" si="3"/>
        <v>#DIV/0!</v>
      </c>
      <c r="D50" s="62" t="s">
        <v>243</v>
      </c>
      <c r="I50" s="3"/>
      <c r="J50" s="3"/>
      <c r="K50" s="3"/>
      <c r="L50" s="3"/>
    </row>
    <row r="51" spans="1:12" ht="15.75" thickBot="1" x14ac:dyDescent="0.3">
      <c r="A51" s="238" t="s">
        <v>197</v>
      </c>
      <c r="B51" s="100">
        <v>0</v>
      </c>
      <c r="C51" s="190" t="e">
        <f t="shared" si="3"/>
        <v>#DIV/0!</v>
      </c>
      <c r="D51" s="61"/>
      <c r="I51" s="3"/>
      <c r="J51" s="3"/>
      <c r="K51" s="3"/>
      <c r="L51" s="3"/>
    </row>
    <row r="52" spans="1:12" ht="24.75" customHeight="1" thickBot="1" x14ac:dyDescent="0.35">
      <c r="A52" s="205" t="s">
        <v>198</v>
      </c>
      <c r="B52" s="157">
        <f>B49+B50-B51</f>
        <v>0</v>
      </c>
      <c r="C52" s="191" t="e">
        <f t="shared" si="3"/>
        <v>#DIV/0!</v>
      </c>
      <c r="D52" s="63" t="s">
        <v>244</v>
      </c>
      <c r="I52" s="3"/>
      <c r="J52" s="3"/>
      <c r="K52" s="3"/>
      <c r="L52" s="3"/>
    </row>
    <row r="53" spans="1:12" ht="18.75" x14ac:dyDescent="0.3">
      <c r="A53" s="239"/>
      <c r="B53" s="30"/>
      <c r="C53" s="31"/>
      <c r="I53" s="3"/>
      <c r="J53" s="3"/>
      <c r="K53" s="3"/>
      <c r="L53" s="3"/>
    </row>
    <row r="54" spans="1:12" x14ac:dyDescent="0.25">
      <c r="I54" s="3"/>
      <c r="J54" s="3"/>
      <c r="K54" s="3"/>
      <c r="L54" s="3"/>
    </row>
    <row r="55" spans="1:12" ht="19.5" thickBot="1" x14ac:dyDescent="0.35">
      <c r="A55" s="240" t="s">
        <v>199</v>
      </c>
      <c r="I55" s="3"/>
      <c r="J55" s="3"/>
      <c r="K55" s="3"/>
      <c r="L55" s="3"/>
    </row>
    <row r="56" spans="1:12" ht="16.5" thickBot="1" x14ac:dyDescent="0.3">
      <c r="A56" s="217" t="s">
        <v>4</v>
      </c>
      <c r="B56" s="159">
        <f>B52+B44</f>
        <v>0</v>
      </c>
      <c r="D56" t="s">
        <v>245</v>
      </c>
      <c r="I56" s="3"/>
      <c r="J56" s="3"/>
      <c r="K56" s="3"/>
      <c r="L56" s="3"/>
    </row>
    <row r="57" spans="1:12" ht="16.5" thickBot="1" x14ac:dyDescent="0.3">
      <c r="A57" s="217" t="s">
        <v>200</v>
      </c>
      <c r="B57" s="160" t="e">
        <f>'EGOERA-BALANTZEA '!B60/'GALDU-IRABAZIEN KONTUA'!B56</f>
        <v>#DIV/0!</v>
      </c>
      <c r="C57" s="26" t="s">
        <v>2</v>
      </c>
      <c r="I57" s="3"/>
      <c r="J57" s="3"/>
      <c r="K57" s="3"/>
      <c r="L57" s="3"/>
    </row>
    <row r="58" spans="1:12" x14ac:dyDescent="0.25">
      <c r="A58" s="241" t="s">
        <v>201</v>
      </c>
      <c r="I58" s="3"/>
      <c r="J58" s="3"/>
      <c r="K58" s="3"/>
      <c r="L58" s="3"/>
    </row>
    <row r="59" spans="1:12" x14ac:dyDescent="0.25">
      <c r="I59" s="3"/>
      <c r="J59" s="3"/>
      <c r="K59" s="3"/>
      <c r="L59" s="3"/>
    </row>
    <row r="60" spans="1:12" x14ac:dyDescent="0.25">
      <c r="I60" s="3"/>
      <c r="J60" s="3"/>
      <c r="K60" s="3"/>
      <c r="L60" s="3"/>
    </row>
    <row r="61" spans="1:12" ht="19.5" thickBot="1" x14ac:dyDescent="0.35">
      <c r="A61" s="240" t="s">
        <v>202</v>
      </c>
      <c r="I61" s="3"/>
      <c r="J61" s="3"/>
      <c r="K61" s="3"/>
      <c r="L61" s="3"/>
    </row>
    <row r="62" spans="1:12" ht="16.5" thickBot="1" x14ac:dyDescent="0.3">
      <c r="A62" s="242" t="s">
        <v>203</v>
      </c>
      <c r="B62" s="56" t="e">
        <f>B29/B28</f>
        <v>#DIV/0!</v>
      </c>
      <c r="D62" t="s">
        <v>246</v>
      </c>
      <c r="I62" s="3"/>
      <c r="J62" s="3"/>
      <c r="K62" s="3"/>
      <c r="L62" s="3"/>
    </row>
    <row r="63" spans="1:12" x14ac:dyDescent="0.25">
      <c r="A63" s="241" t="s">
        <v>204</v>
      </c>
    </row>
    <row r="64" spans="1:12" x14ac:dyDescent="0.25">
      <c r="A64" s="28"/>
    </row>
    <row r="67" spans="1:1" x14ac:dyDescent="0.25">
      <c r="A67" s="28"/>
    </row>
  </sheetData>
  <sheetProtection algorithmName="SHA-512" hashValue="aon9KBxyFzDBD5JS2Km+iTQz+utWbZnlZsQ3tV88lpZQP5jTo5v0bGeLo7rhABF4nq5DkSFzfsoF8hZR9vU1qg==" saltValue="QI+1iQRhA3SbH33Uqt97EA==" spinCount="100000" sheet="1" objects="1" scenarios="1"/>
  <mergeCells count="1">
    <mergeCell ref="D7:D10"/>
  </mergeCells>
  <conditionalFormatting sqref="B62">
    <cfRule type="cellIs" dxfId="9" priority="1" operator="lessThan">
      <formula>1</formula>
    </cfRule>
  </conditionalFormatting>
  <pageMargins left="0.70866141732283472" right="0.70866141732283472" top="0.74803149606299213" bottom="0.74803149606299213" header="0.31496062992125984" footer="0.31496062992125984"/>
  <pageSetup paperSize="8"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9AB1"/>
    <pageSetUpPr fitToPage="1"/>
  </sheetPr>
  <dimension ref="A1:D85"/>
  <sheetViews>
    <sheetView zoomScale="95" zoomScaleNormal="95" workbookViewId="0">
      <pane xSplit="1" topLeftCell="B1" activePane="topRight" state="frozen"/>
      <selection pane="topRight" activeCell="D16" sqref="D16"/>
    </sheetView>
  </sheetViews>
  <sheetFormatPr baseColWidth="10" defaultRowHeight="15" x14ac:dyDescent="0.25"/>
  <cols>
    <col min="1" max="1" width="67.28515625" customWidth="1"/>
    <col min="2" max="2" width="25.42578125" customWidth="1"/>
    <col min="3" max="3" width="14.140625" customWidth="1"/>
    <col min="4" max="4" width="135.140625" customWidth="1"/>
  </cols>
  <sheetData>
    <row r="1" spans="1:4" ht="20.25" x14ac:dyDescent="0.3">
      <c r="A1" s="246" t="s">
        <v>249</v>
      </c>
      <c r="B1" s="17"/>
      <c r="C1" s="18"/>
    </row>
    <row r="2" spans="1:4" ht="15.75" x14ac:dyDescent="0.25">
      <c r="A2" s="150" t="s">
        <v>150</v>
      </c>
      <c r="B2" s="2"/>
      <c r="C2" s="3"/>
      <c r="D2" s="3"/>
    </row>
    <row r="3" spans="1:4" ht="18.75" customHeight="1" x14ac:dyDescent="0.25">
      <c r="A3" s="247"/>
      <c r="B3" s="7" t="s">
        <v>247</v>
      </c>
      <c r="C3" s="4"/>
      <c r="D3" s="245" t="s">
        <v>325</v>
      </c>
    </row>
    <row r="4" spans="1:4" s="6" customFormat="1" ht="17.25" thickBot="1" x14ac:dyDescent="0.3">
      <c r="A4" s="224" t="s">
        <v>250</v>
      </c>
      <c r="B4" s="15"/>
      <c r="C4" s="16" t="s">
        <v>0</v>
      </c>
      <c r="D4" s="243" t="s">
        <v>205</v>
      </c>
    </row>
    <row r="5" spans="1:4" s="10" customFormat="1" ht="19.5" thickBot="1" x14ac:dyDescent="0.35">
      <c r="A5" s="248" t="s">
        <v>251</v>
      </c>
      <c r="B5" s="161">
        <f>B6+B14+B28+B29+B32</f>
        <v>0</v>
      </c>
      <c r="C5" s="69" t="e">
        <f t="shared" ref="C5:C32" si="0">B5/$B$49</f>
        <v>#DIV/0!</v>
      </c>
      <c r="D5" s="263" t="s">
        <v>326</v>
      </c>
    </row>
    <row r="6" spans="1:4" s="10" customFormat="1" ht="16.5" thickBot="1" x14ac:dyDescent="0.3">
      <c r="A6" s="249" t="s">
        <v>252</v>
      </c>
      <c r="B6" s="38">
        <f>SUM(B7:B13)</f>
        <v>0</v>
      </c>
      <c r="C6" s="70" t="e">
        <f t="shared" si="0"/>
        <v>#DIV/0!</v>
      </c>
      <c r="D6" s="26"/>
    </row>
    <row r="7" spans="1:4" s="10" customFormat="1" ht="30" x14ac:dyDescent="0.25">
      <c r="A7" s="250" t="s">
        <v>253</v>
      </c>
      <c r="B7" s="107">
        <v>0</v>
      </c>
      <c r="C7" s="167" t="e">
        <f t="shared" si="0"/>
        <v>#DIV/0!</v>
      </c>
      <c r="D7" s="264" t="s">
        <v>327</v>
      </c>
    </row>
    <row r="8" spans="1:4" s="10" customFormat="1" ht="15.75" x14ac:dyDescent="0.25">
      <c r="A8" s="207" t="s">
        <v>254</v>
      </c>
      <c r="B8" s="108">
        <v>0</v>
      </c>
      <c r="C8" s="75" t="e">
        <f t="shared" si="0"/>
        <v>#DIV/0!</v>
      </c>
      <c r="D8" s="265" t="s">
        <v>328</v>
      </c>
    </row>
    <row r="9" spans="1:4" s="10" customFormat="1" ht="15.75" x14ac:dyDescent="0.25">
      <c r="A9" s="207" t="s">
        <v>255</v>
      </c>
      <c r="B9" s="108">
        <v>0</v>
      </c>
      <c r="C9" s="75" t="e">
        <f t="shared" si="0"/>
        <v>#DIV/0!</v>
      </c>
      <c r="D9" s="265" t="s">
        <v>329</v>
      </c>
    </row>
    <row r="10" spans="1:4" s="10" customFormat="1" ht="15.75" x14ac:dyDescent="0.25">
      <c r="A10" s="207" t="s">
        <v>256</v>
      </c>
      <c r="B10" s="108">
        <v>0</v>
      </c>
      <c r="C10" s="75" t="e">
        <f t="shared" si="0"/>
        <v>#DIV/0!</v>
      </c>
      <c r="D10" s="265" t="s">
        <v>330</v>
      </c>
    </row>
    <row r="11" spans="1:4" s="10" customFormat="1" ht="45" x14ac:dyDescent="0.25">
      <c r="A11" s="229" t="s">
        <v>257</v>
      </c>
      <c r="B11" s="109">
        <v>0</v>
      </c>
      <c r="C11" s="77" t="e">
        <f t="shared" si="0"/>
        <v>#DIV/0!</v>
      </c>
      <c r="D11" s="266" t="s">
        <v>331</v>
      </c>
    </row>
    <row r="12" spans="1:4" s="10" customFormat="1" ht="15.75" x14ac:dyDescent="0.25">
      <c r="A12" s="207" t="s">
        <v>258</v>
      </c>
      <c r="B12" s="108">
        <v>0</v>
      </c>
      <c r="C12" s="75" t="e">
        <f t="shared" si="0"/>
        <v>#DIV/0!</v>
      </c>
      <c r="D12" s="265" t="s">
        <v>332</v>
      </c>
    </row>
    <row r="13" spans="1:4" s="10" customFormat="1" ht="16.5" thickBot="1" x14ac:dyDescent="0.3">
      <c r="A13" s="208" t="s">
        <v>259</v>
      </c>
      <c r="B13" s="110">
        <v>0</v>
      </c>
      <c r="C13" s="78" t="e">
        <f t="shared" si="0"/>
        <v>#DIV/0!</v>
      </c>
      <c r="D13" s="267"/>
    </row>
    <row r="14" spans="1:4" s="10" customFormat="1" ht="16.5" thickBot="1" x14ac:dyDescent="0.3">
      <c r="A14" s="249" t="s">
        <v>260</v>
      </c>
      <c r="B14" s="38">
        <f>SUM(B15:B24)</f>
        <v>0</v>
      </c>
      <c r="C14" s="70" t="e">
        <f t="shared" si="0"/>
        <v>#DIV/0!</v>
      </c>
      <c r="D14" s="26"/>
    </row>
    <row r="15" spans="1:4" s="34" customFormat="1" ht="15.75" x14ac:dyDescent="0.25">
      <c r="A15" s="250" t="s">
        <v>261</v>
      </c>
      <c r="B15" s="107">
        <v>0</v>
      </c>
      <c r="C15" s="167" t="e">
        <f t="shared" si="0"/>
        <v>#DIV/0!</v>
      </c>
      <c r="D15" s="264" t="s">
        <v>333</v>
      </c>
    </row>
    <row r="16" spans="1:4" s="34" customFormat="1" ht="30" customHeight="1" x14ac:dyDescent="0.25">
      <c r="A16" s="229" t="s">
        <v>262</v>
      </c>
      <c r="B16" s="109">
        <v>0</v>
      </c>
      <c r="C16" s="77" t="e">
        <f t="shared" si="0"/>
        <v>#DIV/0!</v>
      </c>
      <c r="D16" s="266" t="s">
        <v>334</v>
      </c>
    </row>
    <row r="17" spans="1:4" s="10" customFormat="1" ht="45" x14ac:dyDescent="0.25">
      <c r="A17" s="229" t="s">
        <v>263</v>
      </c>
      <c r="B17" s="109">
        <v>0</v>
      </c>
      <c r="C17" s="77" t="e">
        <f t="shared" si="0"/>
        <v>#DIV/0!</v>
      </c>
      <c r="D17" s="266" t="s">
        <v>335</v>
      </c>
    </row>
    <row r="18" spans="1:4" s="10" customFormat="1" ht="30" x14ac:dyDescent="0.25">
      <c r="A18" s="229" t="s">
        <v>264</v>
      </c>
      <c r="B18" s="109">
        <v>0</v>
      </c>
      <c r="C18" s="77" t="e">
        <f t="shared" si="0"/>
        <v>#DIV/0!</v>
      </c>
      <c r="D18" s="266" t="s">
        <v>336</v>
      </c>
    </row>
    <row r="19" spans="1:4" s="10" customFormat="1" ht="60" x14ac:dyDescent="0.25">
      <c r="A19" s="229" t="s">
        <v>265</v>
      </c>
      <c r="B19" s="109">
        <v>0</v>
      </c>
      <c r="C19" s="77" t="e">
        <f t="shared" si="0"/>
        <v>#DIV/0!</v>
      </c>
      <c r="D19" s="266" t="s">
        <v>337</v>
      </c>
    </row>
    <row r="20" spans="1:4" s="10" customFormat="1" ht="15.75" x14ac:dyDescent="0.25">
      <c r="A20" s="207" t="s">
        <v>266</v>
      </c>
      <c r="B20" s="108">
        <v>0</v>
      </c>
      <c r="C20" s="75" t="e">
        <f t="shared" si="0"/>
        <v>#DIV/0!</v>
      </c>
      <c r="D20" s="268"/>
    </row>
    <row r="21" spans="1:4" s="10" customFormat="1" ht="15.75" x14ac:dyDescent="0.25">
      <c r="A21" s="207" t="s">
        <v>267</v>
      </c>
      <c r="B21" s="108">
        <v>0</v>
      </c>
      <c r="C21" s="75" t="e">
        <f t="shared" si="0"/>
        <v>#DIV/0!</v>
      </c>
      <c r="D21" s="265" t="s">
        <v>338</v>
      </c>
    </row>
    <row r="22" spans="1:4" s="10" customFormat="1" ht="15.75" x14ac:dyDescent="0.25">
      <c r="A22" s="207" t="s">
        <v>268</v>
      </c>
      <c r="B22" s="108">
        <v>0</v>
      </c>
      <c r="C22" s="75" t="e">
        <f t="shared" si="0"/>
        <v>#DIV/0!</v>
      </c>
      <c r="D22" s="265"/>
    </row>
    <row r="23" spans="1:4" s="10" customFormat="1" ht="15.75" x14ac:dyDescent="0.25">
      <c r="A23" s="207" t="s">
        <v>269</v>
      </c>
      <c r="B23" s="108">
        <v>0</v>
      </c>
      <c r="C23" s="75" t="e">
        <f t="shared" si="0"/>
        <v>#DIV/0!</v>
      </c>
      <c r="D23" s="265" t="s">
        <v>339</v>
      </c>
    </row>
    <row r="24" spans="1:4" s="10" customFormat="1" ht="16.5" thickBot="1" x14ac:dyDescent="0.3">
      <c r="A24" s="208" t="s">
        <v>270</v>
      </c>
      <c r="B24" s="110">
        <v>0</v>
      </c>
      <c r="C24" s="78" t="e">
        <f t="shared" si="0"/>
        <v>#DIV/0!</v>
      </c>
      <c r="D24" s="267"/>
    </row>
    <row r="25" spans="1:4" s="10" customFormat="1" ht="16.5" thickBot="1" x14ac:dyDescent="0.3">
      <c r="A25" s="249" t="s">
        <v>271</v>
      </c>
      <c r="B25" s="111">
        <f>SUM(B26:B27)</f>
        <v>0</v>
      </c>
      <c r="C25" s="70" t="e">
        <f t="shared" si="0"/>
        <v>#DIV/0!</v>
      </c>
      <c r="D25" s="26"/>
    </row>
    <row r="26" spans="1:4" s="10" customFormat="1" ht="30" x14ac:dyDescent="0.25">
      <c r="A26" s="251" t="s">
        <v>272</v>
      </c>
      <c r="B26" s="108">
        <v>0</v>
      </c>
      <c r="C26" s="75" t="e">
        <f t="shared" si="0"/>
        <v>#DIV/0!</v>
      </c>
      <c r="D26" s="269" t="s">
        <v>340</v>
      </c>
    </row>
    <row r="27" spans="1:4" s="10" customFormat="1" ht="16.5" thickBot="1" x14ac:dyDescent="0.3">
      <c r="A27" s="207" t="s">
        <v>273</v>
      </c>
      <c r="B27" s="108">
        <v>0</v>
      </c>
      <c r="C27" s="75" t="e">
        <f t="shared" si="0"/>
        <v>#DIV/0!</v>
      </c>
      <c r="D27" s="270" t="s">
        <v>341</v>
      </c>
    </row>
    <row r="28" spans="1:4" s="10" customFormat="1" ht="16.5" thickBot="1" x14ac:dyDescent="0.3">
      <c r="A28" s="249" t="s">
        <v>274</v>
      </c>
      <c r="B28" s="111">
        <v>0</v>
      </c>
      <c r="C28" s="70" t="e">
        <f t="shared" si="0"/>
        <v>#DIV/0!</v>
      </c>
      <c r="D28" s="26" t="s">
        <v>342</v>
      </c>
    </row>
    <row r="29" spans="1:4" s="10" customFormat="1" ht="16.5" thickBot="1" x14ac:dyDescent="0.3">
      <c r="A29" s="249" t="s">
        <v>275</v>
      </c>
      <c r="B29" s="39">
        <f>SUM(B30:B31)</f>
        <v>0</v>
      </c>
      <c r="C29" s="70" t="e">
        <f t="shared" si="0"/>
        <v>#DIV/0!</v>
      </c>
      <c r="D29" s="26"/>
    </row>
    <row r="30" spans="1:4" s="10" customFormat="1" ht="15.75" x14ac:dyDescent="0.25">
      <c r="A30" s="206" t="s">
        <v>276</v>
      </c>
      <c r="B30" s="112">
        <v>0</v>
      </c>
      <c r="C30" s="71" t="e">
        <f t="shared" si="0"/>
        <v>#DIV/0!</v>
      </c>
      <c r="D30" s="271"/>
    </row>
    <row r="31" spans="1:4" s="10" customFormat="1" ht="16.5" thickBot="1" x14ac:dyDescent="0.3">
      <c r="A31" s="208" t="s">
        <v>277</v>
      </c>
      <c r="B31" s="110">
        <v>0</v>
      </c>
      <c r="C31" s="78" t="e">
        <f t="shared" si="0"/>
        <v>#DIV/0!</v>
      </c>
      <c r="D31" s="267"/>
    </row>
    <row r="32" spans="1:4" s="10" customFormat="1" ht="45.75" thickBot="1" x14ac:dyDescent="0.3">
      <c r="A32" s="33" t="s">
        <v>278</v>
      </c>
      <c r="B32" s="113">
        <v>0</v>
      </c>
      <c r="C32" s="74" t="e">
        <f t="shared" si="0"/>
        <v>#DIV/0!</v>
      </c>
      <c r="D32" s="272" t="s">
        <v>343</v>
      </c>
    </row>
    <row r="33" spans="1:4" s="5" customFormat="1" ht="13.5" customHeight="1" thickBot="1" x14ac:dyDescent="0.3">
      <c r="A33" s="252"/>
      <c r="B33" s="14"/>
      <c r="C33" s="24"/>
      <c r="D33" s="66"/>
    </row>
    <row r="34" spans="1:4" ht="30.75" thickBot="1" x14ac:dyDescent="0.3">
      <c r="A34" s="35" t="s">
        <v>279</v>
      </c>
      <c r="B34" s="162">
        <f>B35+B42+B47</f>
        <v>0</v>
      </c>
      <c r="C34" s="168" t="e">
        <f t="shared" ref="C34:C47" si="1">B34/$B$49</f>
        <v>#DIV/0!</v>
      </c>
      <c r="D34" s="272" t="s">
        <v>344</v>
      </c>
    </row>
    <row r="35" spans="1:4" ht="16.5" thickBot="1" x14ac:dyDescent="0.3">
      <c r="A35" s="249" t="s">
        <v>280</v>
      </c>
      <c r="B35" s="80">
        <f>SUM(B36:B41)</f>
        <v>0</v>
      </c>
      <c r="C35" s="70" t="e">
        <f t="shared" si="1"/>
        <v>#DIV/0!</v>
      </c>
      <c r="D35" s="26"/>
    </row>
    <row r="36" spans="1:4" x14ac:dyDescent="0.25">
      <c r="A36" s="206" t="s">
        <v>281</v>
      </c>
      <c r="B36" s="114">
        <v>0</v>
      </c>
      <c r="C36" s="169" t="e">
        <f t="shared" si="1"/>
        <v>#DIV/0!</v>
      </c>
      <c r="D36" s="271" t="s">
        <v>345</v>
      </c>
    </row>
    <row r="37" spans="1:4" x14ac:dyDescent="0.25">
      <c r="A37" s="207" t="s">
        <v>282</v>
      </c>
      <c r="B37" s="115">
        <v>0</v>
      </c>
      <c r="C37" s="170" t="e">
        <f t="shared" si="1"/>
        <v>#DIV/0!</v>
      </c>
      <c r="D37" s="265" t="s">
        <v>346</v>
      </c>
    </row>
    <row r="38" spans="1:4" x14ac:dyDescent="0.25">
      <c r="A38" s="207" t="s">
        <v>283</v>
      </c>
      <c r="B38" s="115">
        <v>0</v>
      </c>
      <c r="C38" s="170" t="e">
        <f t="shared" si="1"/>
        <v>#DIV/0!</v>
      </c>
      <c r="D38" s="265" t="s">
        <v>347</v>
      </c>
    </row>
    <row r="39" spans="1:4" ht="30" x14ac:dyDescent="0.25">
      <c r="A39" s="229" t="s">
        <v>284</v>
      </c>
      <c r="B39" s="116">
        <v>0</v>
      </c>
      <c r="C39" s="171" t="e">
        <f t="shared" si="1"/>
        <v>#DIV/0!</v>
      </c>
      <c r="D39" s="266" t="s">
        <v>348</v>
      </c>
    </row>
    <row r="40" spans="1:4" x14ac:dyDescent="0.25">
      <c r="A40" s="229" t="s">
        <v>285</v>
      </c>
      <c r="B40" s="116">
        <v>0</v>
      </c>
      <c r="C40" s="171" t="e">
        <f t="shared" si="1"/>
        <v>#DIV/0!</v>
      </c>
      <c r="D40" s="266" t="s">
        <v>349</v>
      </c>
    </row>
    <row r="41" spans="1:4" ht="15.75" thickBot="1" x14ac:dyDescent="0.3">
      <c r="A41" s="208" t="s">
        <v>286</v>
      </c>
      <c r="B41" s="117">
        <v>0</v>
      </c>
      <c r="C41" s="172" t="e">
        <f t="shared" si="1"/>
        <v>#DIV/0!</v>
      </c>
      <c r="D41" s="267" t="s">
        <v>350</v>
      </c>
    </row>
    <row r="42" spans="1:4" ht="15.75" thickBot="1" x14ac:dyDescent="0.3">
      <c r="A42" s="33" t="s">
        <v>287</v>
      </c>
      <c r="B42" s="163">
        <f>B43+B46</f>
        <v>0</v>
      </c>
      <c r="C42" s="74" t="e">
        <f t="shared" si="1"/>
        <v>#DIV/0!</v>
      </c>
      <c r="D42" s="272"/>
    </row>
    <row r="43" spans="1:4" ht="15.75" x14ac:dyDescent="0.25">
      <c r="A43" s="206" t="s">
        <v>288</v>
      </c>
      <c r="B43" s="118">
        <v>0</v>
      </c>
      <c r="C43" s="173" t="e">
        <f t="shared" si="1"/>
        <v>#DIV/0!</v>
      </c>
      <c r="D43" s="271" t="s">
        <v>351</v>
      </c>
    </row>
    <row r="44" spans="1:4" ht="15.75" x14ac:dyDescent="0.25">
      <c r="A44" s="207" t="s">
        <v>289</v>
      </c>
      <c r="B44" s="119">
        <v>0</v>
      </c>
      <c r="C44" s="174" t="e">
        <f t="shared" si="1"/>
        <v>#DIV/0!</v>
      </c>
      <c r="D44" s="265" t="s">
        <v>352</v>
      </c>
    </row>
    <row r="45" spans="1:4" ht="15.75" x14ac:dyDescent="0.25">
      <c r="A45" s="253" t="s">
        <v>290</v>
      </c>
      <c r="B45" s="119">
        <v>0</v>
      </c>
      <c r="C45" s="174" t="e">
        <f t="shared" si="1"/>
        <v>#DIV/0!</v>
      </c>
      <c r="D45" s="266" t="s">
        <v>353</v>
      </c>
    </row>
    <row r="46" spans="1:4" ht="16.5" thickBot="1" x14ac:dyDescent="0.3">
      <c r="A46" s="208" t="s">
        <v>291</v>
      </c>
      <c r="B46" s="120">
        <v>0</v>
      </c>
      <c r="C46" s="175" t="e">
        <f t="shared" si="1"/>
        <v>#DIV/0!</v>
      </c>
      <c r="D46" s="267" t="s">
        <v>354</v>
      </c>
    </row>
    <row r="47" spans="1:4" ht="16.5" thickBot="1" x14ac:dyDescent="0.3">
      <c r="A47" s="249" t="s">
        <v>292</v>
      </c>
      <c r="B47" s="121">
        <v>0</v>
      </c>
      <c r="C47" s="70" t="e">
        <f t="shared" si="1"/>
        <v>#DIV/0!</v>
      </c>
      <c r="D47" s="26" t="s">
        <v>355</v>
      </c>
    </row>
    <row r="48" spans="1:4" ht="8.25" customHeight="1" thickBot="1" x14ac:dyDescent="0.3">
      <c r="A48" s="252"/>
      <c r="B48" s="8"/>
      <c r="C48" s="25"/>
    </row>
    <row r="49" spans="1:4" ht="19.5" thickBot="1" x14ac:dyDescent="0.35">
      <c r="A49" s="254" t="s">
        <v>293</v>
      </c>
      <c r="B49" s="164">
        <f>B5+B34</f>
        <v>0</v>
      </c>
      <c r="C49" s="23" t="e">
        <f>B49/$B$49</f>
        <v>#DIV/0!</v>
      </c>
      <c r="D49" s="273" t="s">
        <v>356</v>
      </c>
    </row>
    <row r="50" spans="1:4" ht="17.25" x14ac:dyDescent="0.3">
      <c r="A50" s="255"/>
      <c r="B50" s="9"/>
      <c r="C50" s="176"/>
      <c r="D50" s="274"/>
    </row>
    <row r="51" spans="1:4" x14ac:dyDescent="0.25">
      <c r="B51" s="7"/>
      <c r="C51" s="40"/>
    </row>
    <row r="52" spans="1:4" ht="18" thickBot="1" x14ac:dyDescent="0.35">
      <c r="A52" s="256" t="s">
        <v>294</v>
      </c>
      <c r="B52" s="15"/>
      <c r="C52" s="177" t="str">
        <f>C4</f>
        <v>%</v>
      </c>
      <c r="D52" s="275" t="str">
        <f>D4</f>
        <v>AZALPEN-OHARRA</v>
      </c>
    </row>
    <row r="53" spans="1:4" ht="19.5" thickBot="1" x14ac:dyDescent="0.35">
      <c r="A53" s="257" t="s">
        <v>295</v>
      </c>
      <c r="B53" s="165">
        <f>B54+B59</f>
        <v>0</v>
      </c>
      <c r="C53" s="69" t="e">
        <f>+B53/$B$75</f>
        <v>#DIV/0!</v>
      </c>
      <c r="D53" s="26" t="s">
        <v>357</v>
      </c>
    </row>
    <row r="54" spans="1:4" ht="30.75" thickBot="1" x14ac:dyDescent="0.3">
      <c r="A54" s="79" t="s">
        <v>296</v>
      </c>
      <c r="B54" s="80">
        <f>SUM(B55:B58)</f>
        <v>0</v>
      </c>
      <c r="C54" s="70" t="e">
        <f t="shared" ref="C54:C59" si="2">+B54/$B$75</f>
        <v>#DIV/0!</v>
      </c>
      <c r="D54" s="272" t="s">
        <v>358</v>
      </c>
    </row>
    <row r="55" spans="1:4" ht="15.75" x14ac:dyDescent="0.25">
      <c r="A55" s="211" t="s">
        <v>297</v>
      </c>
      <c r="B55" s="118">
        <v>0</v>
      </c>
      <c r="C55" s="71" t="e">
        <f t="shared" si="2"/>
        <v>#DIV/0!</v>
      </c>
      <c r="D55" s="271" t="s">
        <v>359</v>
      </c>
    </row>
    <row r="56" spans="1:4" ht="30" x14ac:dyDescent="0.25">
      <c r="A56" s="67" t="s">
        <v>298</v>
      </c>
      <c r="B56" s="122">
        <v>0</v>
      </c>
      <c r="C56" s="72" t="e">
        <f t="shared" si="2"/>
        <v>#DIV/0!</v>
      </c>
      <c r="D56" s="266" t="s">
        <v>360</v>
      </c>
    </row>
    <row r="57" spans="1:4" ht="16.5" thickBot="1" x14ac:dyDescent="0.3">
      <c r="A57" s="67" t="s">
        <v>299</v>
      </c>
      <c r="B57" s="122">
        <v>0</v>
      </c>
      <c r="C57" s="72" t="e">
        <f t="shared" si="2"/>
        <v>#DIV/0!</v>
      </c>
      <c r="D57" s="266" t="s">
        <v>361</v>
      </c>
    </row>
    <row r="58" spans="1:4" ht="16.5" thickBot="1" x14ac:dyDescent="0.3">
      <c r="A58" s="213" t="s">
        <v>300</v>
      </c>
      <c r="B58" s="68">
        <f>'GALDU-IRABAZIEN KONTUA'!B52</f>
        <v>0</v>
      </c>
      <c r="C58" s="73" t="e">
        <f t="shared" si="2"/>
        <v>#DIV/0!</v>
      </c>
      <c r="D58" s="267" t="s">
        <v>362</v>
      </c>
    </row>
    <row r="59" spans="1:4" ht="30.75" thickBot="1" x14ac:dyDescent="0.3">
      <c r="A59" s="79" t="s">
        <v>301</v>
      </c>
      <c r="B59" s="81">
        <v>0</v>
      </c>
      <c r="C59" s="74" t="e">
        <f t="shared" si="2"/>
        <v>#DIV/0!</v>
      </c>
      <c r="D59" s="272" t="s">
        <v>363</v>
      </c>
    </row>
    <row r="60" spans="1:4" ht="19.5" thickBot="1" x14ac:dyDescent="0.35">
      <c r="A60" s="257" t="s">
        <v>302</v>
      </c>
      <c r="B60" s="165">
        <f>SUM(B61:B64)</f>
        <v>0</v>
      </c>
      <c r="C60" s="69" t="e">
        <f>+B60/$B75</f>
        <v>#DIV/0!</v>
      </c>
      <c r="D60" s="26" t="s">
        <v>364</v>
      </c>
    </row>
    <row r="61" spans="1:4" ht="15.75" x14ac:dyDescent="0.25">
      <c r="A61" s="211" t="s">
        <v>303</v>
      </c>
      <c r="B61" s="118">
        <v>0</v>
      </c>
      <c r="C61" s="71" t="e">
        <f>B61/$B$49</f>
        <v>#DIV/0!</v>
      </c>
      <c r="D61" s="271" t="s">
        <v>365</v>
      </c>
    </row>
    <row r="62" spans="1:4" ht="15.75" x14ac:dyDescent="0.25">
      <c r="A62" s="258" t="s">
        <v>304</v>
      </c>
      <c r="B62" s="119">
        <v>0</v>
      </c>
      <c r="C62" s="75" t="e">
        <f t="shared" ref="C62:C64" si="3">B62/$B$49</f>
        <v>#DIV/0!</v>
      </c>
      <c r="D62" s="265" t="s">
        <v>366</v>
      </c>
    </row>
    <row r="63" spans="1:4" ht="15.75" x14ac:dyDescent="0.25">
      <c r="A63" s="258" t="s">
        <v>305</v>
      </c>
      <c r="B63" s="119">
        <v>0</v>
      </c>
      <c r="C63" s="75" t="e">
        <f t="shared" ref="C63" si="4">B63/$B$49</f>
        <v>#DIV/0!</v>
      </c>
      <c r="D63" s="265" t="s">
        <v>367</v>
      </c>
    </row>
    <row r="64" spans="1:4" ht="30.75" thickBot="1" x14ac:dyDescent="0.3">
      <c r="A64" s="259" t="s">
        <v>306</v>
      </c>
      <c r="B64" s="123">
        <v>0</v>
      </c>
      <c r="C64" s="76" t="e">
        <f t="shared" si="3"/>
        <v>#DIV/0!</v>
      </c>
      <c r="D64" s="276" t="s">
        <v>368</v>
      </c>
    </row>
    <row r="65" spans="1:4" ht="19.5" thickBot="1" x14ac:dyDescent="0.35">
      <c r="A65" s="257" t="s">
        <v>307</v>
      </c>
      <c r="B65" s="165">
        <f>SUM(B66:B73)</f>
        <v>0</v>
      </c>
      <c r="C65" s="69" t="e">
        <f>+B65/$B75</f>
        <v>#DIV/0!</v>
      </c>
      <c r="D65" s="26" t="s">
        <v>369</v>
      </c>
    </row>
    <row r="66" spans="1:4" ht="15.75" customHeight="1" x14ac:dyDescent="0.25">
      <c r="A66" s="211" t="s">
        <v>308</v>
      </c>
      <c r="B66" s="118">
        <v>0</v>
      </c>
      <c r="C66" s="71" t="e">
        <f>B66/$B$49</f>
        <v>#DIV/0!</v>
      </c>
      <c r="D66" s="271" t="s">
        <v>370</v>
      </c>
    </row>
    <row r="67" spans="1:4" ht="15.75" x14ac:dyDescent="0.25">
      <c r="A67" s="258" t="s">
        <v>309</v>
      </c>
      <c r="B67" s="119">
        <v>0</v>
      </c>
      <c r="C67" s="75" t="e">
        <f t="shared" ref="C67:C73" si="5">B67/$B$49</f>
        <v>#DIV/0!</v>
      </c>
      <c r="D67" s="265" t="s">
        <v>371</v>
      </c>
    </row>
    <row r="68" spans="1:4" ht="30" x14ac:dyDescent="0.25">
      <c r="A68" s="260" t="s">
        <v>310</v>
      </c>
      <c r="B68" s="124">
        <v>0</v>
      </c>
      <c r="C68" s="77" t="e">
        <f t="shared" si="5"/>
        <v>#DIV/0!</v>
      </c>
      <c r="D68" s="266" t="s">
        <v>372</v>
      </c>
    </row>
    <row r="69" spans="1:4" ht="15.75" x14ac:dyDescent="0.25">
      <c r="A69" s="212" t="s">
        <v>311</v>
      </c>
      <c r="B69" s="119">
        <v>0</v>
      </c>
      <c r="C69" s="75" t="e">
        <f t="shared" si="5"/>
        <v>#DIV/0!</v>
      </c>
      <c r="D69" s="265" t="s">
        <v>373</v>
      </c>
    </row>
    <row r="70" spans="1:4" ht="15.75" x14ac:dyDescent="0.25">
      <c r="A70" s="212" t="s">
        <v>312</v>
      </c>
      <c r="B70" s="119">
        <v>0</v>
      </c>
      <c r="C70" s="75" t="e">
        <f>B70/$B$49</f>
        <v>#DIV/0!</v>
      </c>
      <c r="D70" s="265" t="s">
        <v>374</v>
      </c>
    </row>
    <row r="71" spans="1:4" ht="15.75" x14ac:dyDescent="0.25">
      <c r="A71" s="212" t="s">
        <v>313</v>
      </c>
      <c r="B71" s="119">
        <v>0</v>
      </c>
      <c r="C71" s="75" t="e">
        <f>B71/$B$49</f>
        <v>#DIV/0!</v>
      </c>
      <c r="D71" s="265" t="s">
        <v>375</v>
      </c>
    </row>
    <row r="72" spans="1:4" ht="15.75" x14ac:dyDescent="0.25">
      <c r="A72" s="212" t="s">
        <v>314</v>
      </c>
      <c r="B72" s="119">
        <v>0</v>
      </c>
      <c r="C72" s="75" t="e">
        <f t="shared" si="5"/>
        <v>#DIV/0!</v>
      </c>
      <c r="D72" s="265" t="s">
        <v>376</v>
      </c>
    </row>
    <row r="73" spans="1:4" ht="16.5" thickBot="1" x14ac:dyDescent="0.3">
      <c r="A73" s="213" t="s">
        <v>315</v>
      </c>
      <c r="B73" s="120">
        <v>0</v>
      </c>
      <c r="C73" s="78" t="e">
        <f t="shared" si="5"/>
        <v>#DIV/0!</v>
      </c>
      <c r="D73" s="267" t="s">
        <v>377</v>
      </c>
    </row>
    <row r="74" spans="1:4" ht="8.25" customHeight="1" thickBot="1" x14ac:dyDescent="0.3">
      <c r="A74" s="252"/>
      <c r="B74" s="8"/>
      <c r="C74" s="25"/>
    </row>
    <row r="75" spans="1:4" ht="19.5" thickBot="1" x14ac:dyDescent="0.35">
      <c r="A75" s="257" t="s">
        <v>316</v>
      </c>
      <c r="B75" s="165">
        <f>B53+B60+B65</f>
        <v>0</v>
      </c>
      <c r="C75" s="23" t="e">
        <f>+B75/$B$75</f>
        <v>#DIV/0!</v>
      </c>
      <c r="D75" s="273" t="s">
        <v>378</v>
      </c>
    </row>
    <row r="76" spans="1:4" ht="18.75" x14ac:dyDescent="0.3">
      <c r="A76" s="261" t="s">
        <v>317</v>
      </c>
      <c r="B76" s="29">
        <f>B49-B75</f>
        <v>0</v>
      </c>
      <c r="C76" s="21"/>
      <c r="D76" s="22"/>
    </row>
    <row r="77" spans="1:4" ht="15.75" thickBot="1" x14ac:dyDescent="0.3"/>
    <row r="78" spans="1:4" ht="19.5" thickBot="1" x14ac:dyDescent="0.35">
      <c r="A78" s="262" t="s">
        <v>318</v>
      </c>
      <c r="B78" s="166" t="e">
        <f>C60+C65</f>
        <v>#DIV/0!</v>
      </c>
    </row>
    <row r="79" spans="1:4" x14ac:dyDescent="0.25">
      <c r="A79" s="66" t="s">
        <v>319</v>
      </c>
    </row>
    <row r="80" spans="1:4" ht="30.75" customHeight="1" x14ac:dyDescent="0.25">
      <c r="A80" s="66" t="s">
        <v>320</v>
      </c>
    </row>
    <row r="81" spans="1:2" ht="15" customHeight="1" x14ac:dyDescent="0.25">
      <c r="A81" s="66" t="s">
        <v>321</v>
      </c>
    </row>
    <row r="82" spans="1:2" ht="15.75" thickBot="1" x14ac:dyDescent="0.3"/>
    <row r="83" spans="1:2" ht="19.5" thickBot="1" x14ac:dyDescent="0.35">
      <c r="A83" s="262" t="s">
        <v>322</v>
      </c>
      <c r="B83" s="57" t="e">
        <f>B34/B65</f>
        <v>#DIV/0!</v>
      </c>
    </row>
    <row r="84" spans="1:2" ht="29.25" customHeight="1" x14ac:dyDescent="0.25">
      <c r="A84" s="66" t="s">
        <v>323</v>
      </c>
    </row>
    <row r="85" spans="1:2" ht="15" customHeight="1" x14ac:dyDescent="0.25">
      <c r="A85" t="s">
        <v>324</v>
      </c>
    </row>
  </sheetData>
  <sheetProtection algorithmName="SHA-512" hashValue="CebrraXABliidaCDB/HahVR0+eclkj3BSjkdxPpUSEqqGEWolR5ltZU1NeXQ80TEFQ6k31tCwBTDjr4Y8mY1/Q==" saltValue="715fovSOiMDnpoJyJnRf4w==" spinCount="100000" sheet="1" objects="1" scenarios="1"/>
  <conditionalFormatting sqref="B83">
    <cfRule type="cellIs" dxfId="8" priority="11" operator="lessThan">
      <formula>1.19998</formula>
    </cfRule>
    <cfRule type="cellIs" dxfId="7" priority="12" operator="greaterThan">
      <formula>1.19999</formula>
    </cfRule>
    <cfRule type="cellIs" dxfId="6" priority="13" operator="greaterThan">
      <formula>1.19</formula>
    </cfRule>
    <cfRule type="cellIs" dxfId="5" priority="14" operator="lessThan">
      <formula>1.19</formula>
    </cfRule>
    <cfRule type="cellIs" dxfId="4" priority="15" operator="greaterThan">
      <formula>1.2</formula>
    </cfRule>
    <cfRule type="cellIs" dxfId="3" priority="16" operator="greaterThan">
      <formula>1.2</formula>
    </cfRule>
  </conditionalFormatting>
  <conditionalFormatting sqref="B78">
    <cfRule type="cellIs" dxfId="2" priority="1" operator="lessThan">
      <formula>0.7001</formula>
    </cfRule>
    <cfRule type="cellIs" dxfId="1" priority="2" operator="between">
      <formula>0.7001</formula>
      <formula>0.9499</formula>
    </cfRule>
    <cfRule type="cellIs" dxfId="0" priority="3" operator="greaterThan">
      <formula>94.991%</formula>
    </cfRule>
  </conditionalFormatting>
  <pageMargins left="0.70866141732283472" right="0.70866141732283472" top="0.74803149606299213" bottom="0.74803149606299213" header="0.31496062992125984" footer="0.31496062992125984"/>
  <pageSetup paperSize="8" scale="4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9" tint="0.39997558519241921"/>
    <pageSetUpPr fitToPage="1"/>
  </sheetPr>
  <dimension ref="A1:H67"/>
  <sheetViews>
    <sheetView zoomScale="89" zoomScaleNormal="89" workbookViewId="0">
      <pane xSplit="1" topLeftCell="B1" activePane="topRight" state="frozen"/>
      <selection pane="topRight" activeCell="M27" sqref="M27"/>
    </sheetView>
  </sheetViews>
  <sheetFormatPr baseColWidth="10" defaultRowHeight="15" x14ac:dyDescent="0.25"/>
  <cols>
    <col min="1" max="1" width="60.85546875" customWidth="1"/>
  </cols>
  <sheetData>
    <row r="1" spans="1:1" ht="20.25" x14ac:dyDescent="0.3">
      <c r="A1" s="204" t="s">
        <v>379</v>
      </c>
    </row>
    <row r="2" spans="1:1" x14ac:dyDescent="0.25">
      <c r="A2" s="1"/>
    </row>
    <row r="4" spans="1:1" ht="17.25" thickBot="1" x14ac:dyDescent="0.3">
      <c r="A4" s="224" t="s">
        <v>151</v>
      </c>
    </row>
    <row r="5" spans="1:1" ht="24.75" customHeight="1" thickBot="1" x14ac:dyDescent="0.35">
      <c r="A5" s="277" t="s">
        <v>152</v>
      </c>
    </row>
    <row r="6" spans="1:1" ht="22.5" customHeight="1" thickBot="1" x14ac:dyDescent="0.3">
      <c r="A6" s="278" t="s">
        <v>153</v>
      </c>
    </row>
    <row r="7" spans="1:1" ht="15" customHeight="1" x14ac:dyDescent="0.25">
      <c r="A7" s="207" t="s">
        <v>154</v>
      </c>
    </row>
    <row r="8" spans="1:1" x14ac:dyDescent="0.25">
      <c r="A8" s="207" t="s">
        <v>155</v>
      </c>
    </row>
    <row r="9" spans="1:1" x14ac:dyDescent="0.25">
      <c r="A9" s="207" t="s">
        <v>156</v>
      </c>
    </row>
    <row r="10" spans="1:1" ht="15" customHeight="1" x14ac:dyDescent="0.3">
      <c r="A10" s="226" t="s">
        <v>3</v>
      </c>
    </row>
    <row r="11" spans="1:1" ht="15" customHeight="1" x14ac:dyDescent="0.25">
      <c r="A11" s="279" t="s">
        <v>157</v>
      </c>
    </row>
    <row r="12" spans="1:1" x14ac:dyDescent="0.25">
      <c r="A12" s="280" t="s">
        <v>158</v>
      </c>
    </row>
    <row r="13" spans="1:1" ht="67.5" customHeight="1" thickBot="1" x14ac:dyDescent="0.3">
      <c r="A13" s="229" t="s">
        <v>159</v>
      </c>
    </row>
    <row r="14" spans="1:1" ht="24" customHeight="1" thickBot="1" x14ac:dyDescent="0.35">
      <c r="A14" s="277" t="s">
        <v>160</v>
      </c>
    </row>
    <row r="15" spans="1:1" ht="17.25" thickBot="1" x14ac:dyDescent="0.3">
      <c r="A15" s="32" t="s">
        <v>161</v>
      </c>
    </row>
    <row r="16" spans="1:1" ht="80.25" customHeight="1" x14ac:dyDescent="0.25">
      <c r="A16" s="229" t="s">
        <v>162</v>
      </c>
    </row>
    <row r="17" spans="1:8" x14ac:dyDescent="0.25">
      <c r="A17" s="229" t="s">
        <v>163</v>
      </c>
      <c r="B17" s="12"/>
    </row>
    <row r="18" spans="1:8" x14ac:dyDescent="0.25">
      <c r="A18" s="253" t="s">
        <v>164</v>
      </c>
      <c r="B18" s="13"/>
    </row>
    <row r="19" spans="1:8" x14ac:dyDescent="0.25">
      <c r="A19" s="253" t="s">
        <v>165</v>
      </c>
      <c r="B19" s="13"/>
    </row>
    <row r="20" spans="1:8" x14ac:dyDescent="0.25">
      <c r="A20" s="253" t="s">
        <v>166</v>
      </c>
      <c r="B20" s="11"/>
      <c r="E20" s="3"/>
      <c r="F20" s="3"/>
      <c r="G20" s="3"/>
      <c r="H20" s="3"/>
    </row>
    <row r="21" spans="1:8" x14ac:dyDescent="0.25">
      <c r="A21" s="207" t="s">
        <v>167</v>
      </c>
      <c r="B21" s="11"/>
      <c r="E21" s="3"/>
      <c r="F21" s="3"/>
      <c r="G21" s="3"/>
      <c r="H21" s="3"/>
    </row>
    <row r="22" spans="1:8" x14ac:dyDescent="0.25">
      <c r="A22" s="207" t="s">
        <v>168</v>
      </c>
      <c r="B22" s="11"/>
      <c r="E22" s="3"/>
      <c r="F22" s="3"/>
      <c r="G22" s="3"/>
      <c r="H22" s="3"/>
    </row>
    <row r="23" spans="1:8" x14ac:dyDescent="0.25">
      <c r="A23" s="207" t="s">
        <v>169</v>
      </c>
      <c r="B23" s="11"/>
      <c r="E23" s="3"/>
      <c r="F23" s="3"/>
      <c r="G23" s="3"/>
      <c r="H23" s="3"/>
    </row>
    <row r="24" spans="1:8" x14ac:dyDescent="0.25">
      <c r="A24" s="207" t="s">
        <v>170</v>
      </c>
      <c r="B24" s="11"/>
      <c r="E24" s="3"/>
      <c r="F24" s="3"/>
      <c r="G24" s="3"/>
      <c r="H24" s="3"/>
    </row>
    <row r="25" spans="1:8" x14ac:dyDescent="0.25">
      <c r="A25" s="207" t="s">
        <v>171</v>
      </c>
      <c r="B25" s="11"/>
      <c r="E25" s="3"/>
      <c r="F25" s="3"/>
      <c r="G25" s="3"/>
      <c r="H25" s="3"/>
    </row>
    <row r="26" spans="1:8" x14ac:dyDescent="0.25">
      <c r="A26" s="207" t="s">
        <v>172</v>
      </c>
      <c r="B26" s="11"/>
      <c r="E26" s="3"/>
      <c r="F26" s="3"/>
      <c r="G26" s="3"/>
      <c r="H26" s="3"/>
    </row>
    <row r="27" spans="1:8" ht="15.75" thickBot="1" x14ac:dyDescent="0.3">
      <c r="A27" s="207" t="s">
        <v>173</v>
      </c>
      <c r="B27" s="11"/>
      <c r="E27" s="3"/>
      <c r="F27" s="3"/>
      <c r="G27" s="3"/>
      <c r="H27" s="3"/>
    </row>
    <row r="28" spans="1:8" ht="38.25" thickBot="1" x14ac:dyDescent="0.35">
      <c r="A28" s="233" t="s">
        <v>174</v>
      </c>
      <c r="B28" s="12"/>
      <c r="E28" s="3"/>
      <c r="F28" s="3"/>
      <c r="G28" s="3"/>
      <c r="H28" s="3"/>
    </row>
    <row r="29" spans="1:8" ht="16.5" thickBot="1" x14ac:dyDescent="0.3">
      <c r="A29" s="242" t="s">
        <v>175</v>
      </c>
      <c r="B29" s="13"/>
      <c r="E29" s="3"/>
      <c r="F29" s="3"/>
      <c r="G29" s="3"/>
      <c r="H29" s="3"/>
    </row>
    <row r="30" spans="1:8" x14ac:dyDescent="0.25">
      <c r="A30" s="212" t="s">
        <v>176</v>
      </c>
      <c r="B30" s="11"/>
      <c r="E30" s="3"/>
      <c r="F30" s="3"/>
      <c r="G30" s="3"/>
      <c r="H30" s="3"/>
    </row>
    <row r="31" spans="1:8" x14ac:dyDescent="0.25">
      <c r="A31" s="212" t="s">
        <v>177</v>
      </c>
      <c r="B31" s="11"/>
      <c r="E31" s="3"/>
      <c r="F31" s="3"/>
      <c r="G31" s="3"/>
      <c r="H31" s="3"/>
    </row>
    <row r="32" spans="1:8" x14ac:dyDescent="0.25">
      <c r="A32" s="212" t="s">
        <v>178</v>
      </c>
      <c r="B32" s="11"/>
      <c r="E32" s="3"/>
      <c r="F32" s="3"/>
      <c r="G32" s="3"/>
      <c r="H32" s="3"/>
    </row>
    <row r="33" spans="1:8" x14ac:dyDescent="0.25">
      <c r="A33" s="212" t="s">
        <v>179</v>
      </c>
      <c r="B33" s="11"/>
      <c r="E33" s="3"/>
      <c r="F33" s="3"/>
      <c r="G33" s="3"/>
      <c r="H33" s="3"/>
    </row>
    <row r="34" spans="1:8" x14ac:dyDescent="0.25">
      <c r="A34" s="212" t="s">
        <v>180</v>
      </c>
      <c r="B34" s="11"/>
      <c r="E34" s="3"/>
      <c r="F34" s="3"/>
      <c r="G34" s="3"/>
      <c r="H34" s="3"/>
    </row>
    <row r="35" spans="1:8" x14ac:dyDescent="0.25">
      <c r="A35" s="212" t="s">
        <v>181</v>
      </c>
      <c r="B35" s="11"/>
      <c r="E35" s="3"/>
      <c r="F35" s="3"/>
      <c r="G35" s="3"/>
      <c r="H35" s="3"/>
    </row>
    <row r="36" spans="1:8" x14ac:dyDescent="0.25">
      <c r="A36" s="212" t="s">
        <v>182</v>
      </c>
      <c r="B36" s="12"/>
      <c r="E36" s="3"/>
      <c r="F36" s="3"/>
      <c r="G36" s="3"/>
      <c r="H36" s="3"/>
    </row>
    <row r="37" spans="1:8" x14ac:dyDescent="0.25">
      <c r="A37" s="212" t="s">
        <v>183</v>
      </c>
      <c r="B37" s="12"/>
      <c r="E37" s="3"/>
      <c r="F37" s="3"/>
      <c r="G37" s="3"/>
      <c r="H37" s="3"/>
    </row>
    <row r="38" spans="1:8" x14ac:dyDescent="0.25">
      <c r="A38" s="212" t="s">
        <v>184</v>
      </c>
      <c r="B38" s="11"/>
      <c r="E38" s="3"/>
      <c r="F38" s="3"/>
      <c r="G38" s="3"/>
      <c r="H38" s="3"/>
    </row>
    <row r="39" spans="1:8" x14ac:dyDescent="0.25">
      <c r="A39" s="212" t="s">
        <v>185</v>
      </c>
      <c r="B39" s="11"/>
      <c r="E39" s="3"/>
      <c r="F39" s="3"/>
      <c r="G39" s="3"/>
      <c r="H39" s="3"/>
    </row>
    <row r="40" spans="1:8" x14ac:dyDescent="0.25">
      <c r="A40" s="212" t="s">
        <v>186</v>
      </c>
      <c r="B40" s="12"/>
      <c r="E40" s="3"/>
      <c r="F40" s="3"/>
      <c r="G40" s="3"/>
      <c r="H40" s="3"/>
    </row>
    <row r="41" spans="1:8" x14ac:dyDescent="0.25">
      <c r="A41" s="212" t="s">
        <v>187</v>
      </c>
      <c r="B41" s="12"/>
      <c r="E41" s="3"/>
      <c r="F41" s="3"/>
      <c r="G41" s="3"/>
      <c r="H41" s="3"/>
    </row>
    <row r="42" spans="1:8" ht="15.75" thickBot="1" x14ac:dyDescent="0.3">
      <c r="A42" s="212" t="s">
        <v>188</v>
      </c>
      <c r="B42" s="11"/>
      <c r="E42" s="3"/>
      <c r="F42" s="3"/>
      <c r="G42" s="3"/>
      <c r="H42" s="3"/>
    </row>
    <row r="43" spans="1:8" ht="24.75" customHeight="1" thickBot="1" x14ac:dyDescent="0.3">
      <c r="A43" s="235" t="s">
        <v>189</v>
      </c>
      <c r="B43" s="11"/>
      <c r="E43" s="3"/>
      <c r="F43" s="3"/>
      <c r="G43" s="3"/>
      <c r="H43" s="3"/>
    </row>
    <row r="44" spans="1:8" x14ac:dyDescent="0.25">
      <c r="A44" s="281" t="s">
        <v>190</v>
      </c>
      <c r="B44" s="11"/>
      <c r="E44" s="3"/>
      <c r="F44" s="3"/>
      <c r="G44" s="3"/>
      <c r="H44" s="3"/>
    </row>
    <row r="45" spans="1:8" ht="15.75" thickBot="1" x14ac:dyDescent="0.3">
      <c r="A45" s="281" t="s">
        <v>191</v>
      </c>
      <c r="B45" s="11"/>
      <c r="E45" s="3"/>
      <c r="F45" s="3"/>
      <c r="G45" s="3"/>
      <c r="H45" s="3"/>
    </row>
    <row r="46" spans="1:8" ht="16.5" thickBot="1" x14ac:dyDescent="0.3">
      <c r="A46" s="217" t="s">
        <v>192</v>
      </c>
      <c r="E46" s="3"/>
      <c r="F46" s="3"/>
      <c r="G46" s="3"/>
      <c r="H46" s="3"/>
    </row>
    <row r="47" spans="1:8" x14ac:dyDescent="0.25">
      <c r="A47" s="207" t="s">
        <v>193</v>
      </c>
      <c r="E47" s="3"/>
      <c r="F47" s="3"/>
      <c r="G47" s="3"/>
      <c r="H47" s="3"/>
    </row>
    <row r="48" spans="1:8" ht="15.75" thickBot="1" x14ac:dyDescent="0.3">
      <c r="A48" s="238" t="s">
        <v>194</v>
      </c>
      <c r="E48" s="3"/>
      <c r="F48" s="3"/>
      <c r="G48" s="3"/>
      <c r="H48" s="3"/>
    </row>
    <row r="49" spans="1:8" ht="19.5" thickBot="1" x14ac:dyDescent="0.35">
      <c r="A49" s="205" t="s">
        <v>195</v>
      </c>
      <c r="E49" s="3"/>
      <c r="F49" s="3"/>
      <c r="G49" s="3"/>
      <c r="H49" s="3"/>
    </row>
    <row r="50" spans="1:8" x14ac:dyDescent="0.25">
      <c r="A50" s="229" t="s">
        <v>196</v>
      </c>
      <c r="E50" s="3"/>
      <c r="F50" s="3"/>
      <c r="G50" s="3"/>
      <c r="H50" s="3"/>
    </row>
    <row r="51" spans="1:8" ht="15.75" thickBot="1" x14ac:dyDescent="0.3">
      <c r="A51" s="238" t="s">
        <v>197</v>
      </c>
      <c r="E51" s="3"/>
      <c r="F51" s="3"/>
      <c r="G51" s="3"/>
      <c r="H51" s="3"/>
    </row>
    <row r="52" spans="1:8" ht="24.75" customHeight="1" thickBot="1" x14ac:dyDescent="0.35">
      <c r="A52" s="205" t="s">
        <v>198</v>
      </c>
      <c r="E52" s="3"/>
      <c r="F52" s="3"/>
      <c r="G52" s="3"/>
      <c r="H52" s="3"/>
    </row>
    <row r="53" spans="1:8" ht="18.75" x14ac:dyDescent="0.3">
      <c r="A53" s="239"/>
      <c r="E53" s="3"/>
      <c r="F53" s="3"/>
      <c r="G53" s="3"/>
      <c r="H53" s="3"/>
    </row>
    <row r="54" spans="1:8" x14ac:dyDescent="0.25">
      <c r="E54" s="3"/>
      <c r="F54" s="3"/>
      <c r="G54" s="3"/>
      <c r="H54" s="3"/>
    </row>
    <row r="55" spans="1:8" ht="19.5" thickBot="1" x14ac:dyDescent="0.35">
      <c r="A55" s="240" t="s">
        <v>199</v>
      </c>
      <c r="E55" s="3"/>
      <c r="F55" s="3"/>
      <c r="G55" s="3"/>
      <c r="H55" s="3"/>
    </row>
    <row r="56" spans="1:8" ht="16.5" thickBot="1" x14ac:dyDescent="0.3">
      <c r="A56" s="217" t="s">
        <v>4</v>
      </c>
      <c r="E56" s="3"/>
      <c r="F56" s="3"/>
      <c r="G56" s="3"/>
      <c r="H56" s="3"/>
    </row>
    <row r="57" spans="1:8" ht="16.5" thickBot="1" x14ac:dyDescent="0.3">
      <c r="A57" s="217" t="s">
        <v>200</v>
      </c>
      <c r="E57" s="3"/>
      <c r="F57" s="3"/>
      <c r="G57" s="3"/>
      <c r="H57" s="3"/>
    </row>
    <row r="58" spans="1:8" x14ac:dyDescent="0.25">
      <c r="A58" s="241" t="s">
        <v>201</v>
      </c>
      <c r="E58" s="3"/>
      <c r="F58" s="3"/>
      <c r="G58" s="3"/>
      <c r="H58" s="3"/>
    </row>
    <row r="59" spans="1:8" x14ac:dyDescent="0.25">
      <c r="E59" s="3"/>
      <c r="F59" s="3"/>
      <c r="G59" s="3"/>
      <c r="H59" s="3"/>
    </row>
    <row r="60" spans="1:8" x14ac:dyDescent="0.25">
      <c r="E60" s="3"/>
      <c r="F60" s="3"/>
      <c r="G60" s="3"/>
      <c r="H60" s="3"/>
    </row>
    <row r="61" spans="1:8" ht="19.5" thickBot="1" x14ac:dyDescent="0.35">
      <c r="A61" s="240" t="s">
        <v>202</v>
      </c>
      <c r="E61" s="3"/>
      <c r="F61" s="3"/>
      <c r="G61" s="3"/>
      <c r="H61" s="3"/>
    </row>
    <row r="62" spans="1:8" ht="16.5" thickBot="1" x14ac:dyDescent="0.3">
      <c r="A62" s="242" t="s">
        <v>203</v>
      </c>
      <c r="E62" s="3"/>
      <c r="F62" s="3"/>
      <c r="G62" s="3"/>
      <c r="H62" s="3"/>
    </row>
    <row r="63" spans="1:8" x14ac:dyDescent="0.25">
      <c r="A63" s="241" t="s">
        <v>204</v>
      </c>
    </row>
    <row r="64" spans="1:8" x14ac:dyDescent="0.25">
      <c r="A64" s="28"/>
    </row>
    <row r="67" spans="1:1" x14ac:dyDescent="0.25">
      <c r="A67" s="28"/>
    </row>
  </sheetData>
  <pageMargins left="0.70866141732283472" right="0.70866141732283472" top="0.74803149606299213" bottom="0.74803149606299213" header="0.31496062992125984" footer="0.31496062992125984"/>
  <pageSetup paperSize="8"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9" tint="0.39997558519241921"/>
    <pageSetUpPr fitToPage="1"/>
  </sheetPr>
  <dimension ref="A1:A85"/>
  <sheetViews>
    <sheetView zoomScale="95" zoomScaleNormal="95" workbookViewId="0">
      <pane xSplit="1" topLeftCell="B1" activePane="topRight" state="frozen"/>
      <selection pane="topRight" activeCell="F19" sqref="F19"/>
    </sheetView>
  </sheetViews>
  <sheetFormatPr baseColWidth="10" defaultRowHeight="15" x14ac:dyDescent="0.25"/>
  <cols>
    <col min="1" max="1" width="67.28515625" customWidth="1"/>
  </cols>
  <sheetData>
    <row r="1" spans="1:1" ht="20.25" x14ac:dyDescent="0.3">
      <c r="A1" s="246" t="s">
        <v>249</v>
      </c>
    </row>
    <row r="2" spans="1:1" x14ac:dyDescent="0.25">
      <c r="A2" s="1"/>
    </row>
    <row r="3" spans="1:1" ht="18.75" customHeight="1" x14ac:dyDescent="0.25">
      <c r="A3" s="27"/>
    </row>
    <row r="4" spans="1:1" s="6" customFormat="1" ht="17.25" thickBot="1" x14ac:dyDescent="0.3">
      <c r="A4" s="224" t="s">
        <v>250</v>
      </c>
    </row>
    <row r="5" spans="1:1" s="10" customFormat="1" ht="19.5" thickBot="1" x14ac:dyDescent="0.35">
      <c r="A5" s="248" t="s">
        <v>380</v>
      </c>
    </row>
    <row r="6" spans="1:1" s="10" customFormat="1" ht="16.5" thickBot="1" x14ac:dyDescent="0.3">
      <c r="A6" s="249" t="s">
        <v>252</v>
      </c>
    </row>
    <row r="7" spans="1:1" s="10" customFormat="1" ht="15.75" x14ac:dyDescent="0.25">
      <c r="A7" s="229" t="s">
        <v>253</v>
      </c>
    </row>
    <row r="8" spans="1:1" s="10" customFormat="1" ht="15.75" x14ac:dyDescent="0.25">
      <c r="A8" s="207" t="s">
        <v>254</v>
      </c>
    </row>
    <row r="9" spans="1:1" s="10" customFormat="1" ht="15.75" x14ac:dyDescent="0.25">
      <c r="A9" s="207" t="s">
        <v>255</v>
      </c>
    </row>
    <row r="10" spans="1:1" s="10" customFormat="1" ht="15.75" x14ac:dyDescent="0.25">
      <c r="A10" s="207" t="s">
        <v>256</v>
      </c>
    </row>
    <row r="11" spans="1:1" s="10" customFormat="1" ht="15.75" x14ac:dyDescent="0.25">
      <c r="A11" s="229" t="s">
        <v>257</v>
      </c>
    </row>
    <row r="12" spans="1:1" s="10" customFormat="1" ht="15.75" x14ac:dyDescent="0.25">
      <c r="A12" s="207" t="s">
        <v>258</v>
      </c>
    </row>
    <row r="13" spans="1:1" s="10" customFormat="1" ht="16.5" thickBot="1" x14ac:dyDescent="0.3">
      <c r="A13" s="207" t="s">
        <v>259</v>
      </c>
    </row>
    <row r="14" spans="1:1" s="10" customFormat="1" ht="16.5" thickBot="1" x14ac:dyDescent="0.3">
      <c r="A14" s="249" t="s">
        <v>260</v>
      </c>
    </row>
    <row r="15" spans="1:1" s="34" customFormat="1" ht="15.75" x14ac:dyDescent="0.25">
      <c r="A15" s="229" t="s">
        <v>261</v>
      </c>
    </row>
    <row r="16" spans="1:1" s="34" customFormat="1" ht="30" customHeight="1" x14ac:dyDescent="0.25">
      <c r="A16" s="229" t="s">
        <v>262</v>
      </c>
    </row>
    <row r="17" spans="1:1" s="10" customFormat="1" ht="15.75" x14ac:dyDescent="0.25">
      <c r="A17" s="229" t="s">
        <v>263</v>
      </c>
    </row>
    <row r="18" spans="1:1" s="10" customFormat="1" ht="15.75" x14ac:dyDescent="0.25">
      <c r="A18" s="229" t="s">
        <v>264</v>
      </c>
    </row>
    <row r="19" spans="1:1" s="10" customFormat="1" ht="15.75" x14ac:dyDescent="0.25">
      <c r="A19" s="229" t="s">
        <v>381</v>
      </c>
    </row>
    <row r="20" spans="1:1" s="10" customFormat="1" ht="15.75" x14ac:dyDescent="0.25">
      <c r="A20" s="207" t="s">
        <v>266</v>
      </c>
    </row>
    <row r="21" spans="1:1" s="10" customFormat="1" ht="15.75" x14ac:dyDescent="0.25">
      <c r="A21" s="207" t="s">
        <v>267</v>
      </c>
    </row>
    <row r="22" spans="1:1" s="10" customFormat="1" ht="15.75" x14ac:dyDescent="0.25">
      <c r="A22" s="207" t="s">
        <v>268</v>
      </c>
    </row>
    <row r="23" spans="1:1" s="10" customFormat="1" ht="15.75" x14ac:dyDescent="0.25">
      <c r="A23" s="207" t="s">
        <v>269</v>
      </c>
    </row>
    <row r="24" spans="1:1" s="10" customFormat="1" ht="16.5" thickBot="1" x14ac:dyDescent="0.3">
      <c r="A24" s="207" t="s">
        <v>382</v>
      </c>
    </row>
    <row r="25" spans="1:1" s="10" customFormat="1" ht="16.5" thickBot="1" x14ac:dyDescent="0.3">
      <c r="A25" s="249" t="s">
        <v>271</v>
      </c>
    </row>
    <row r="26" spans="1:1" s="10" customFormat="1" ht="15.75" x14ac:dyDescent="0.25">
      <c r="A26" s="251" t="s">
        <v>272</v>
      </c>
    </row>
    <row r="27" spans="1:1" s="10" customFormat="1" ht="16.5" thickBot="1" x14ac:dyDescent="0.3">
      <c r="A27" s="207" t="s">
        <v>273</v>
      </c>
    </row>
    <row r="28" spans="1:1" s="10" customFormat="1" ht="16.5" thickBot="1" x14ac:dyDescent="0.3">
      <c r="A28" s="249" t="s">
        <v>383</v>
      </c>
    </row>
    <row r="29" spans="1:1" s="10" customFormat="1" ht="16.5" thickBot="1" x14ac:dyDescent="0.3">
      <c r="A29" s="249" t="s">
        <v>275</v>
      </c>
    </row>
    <row r="30" spans="1:1" s="10" customFormat="1" ht="15.75" x14ac:dyDescent="0.25">
      <c r="A30" s="207" t="s">
        <v>276</v>
      </c>
    </row>
    <row r="31" spans="1:1" s="10" customFormat="1" ht="16.5" thickBot="1" x14ac:dyDescent="0.3">
      <c r="A31" s="207" t="s">
        <v>277</v>
      </c>
    </row>
    <row r="32" spans="1:1" s="10" customFormat="1" ht="16.5" thickBot="1" x14ac:dyDescent="0.3">
      <c r="A32" s="33" t="s">
        <v>278</v>
      </c>
    </row>
    <row r="33" spans="1:1" s="5" customFormat="1" ht="13.5" customHeight="1" thickBot="1" x14ac:dyDescent="0.3">
      <c r="A33" s="252"/>
    </row>
    <row r="34" spans="1:1" ht="19.5" thickBot="1" x14ac:dyDescent="0.3">
      <c r="A34" s="35" t="s">
        <v>279</v>
      </c>
    </row>
    <row r="35" spans="1:1" ht="16.5" thickBot="1" x14ac:dyDescent="0.3">
      <c r="A35" s="249" t="s">
        <v>280</v>
      </c>
    </row>
    <row r="36" spans="1:1" x14ac:dyDescent="0.25">
      <c r="A36" s="207" t="s">
        <v>281</v>
      </c>
    </row>
    <row r="37" spans="1:1" x14ac:dyDescent="0.25">
      <c r="A37" s="207" t="s">
        <v>384</v>
      </c>
    </row>
    <row r="38" spans="1:1" x14ac:dyDescent="0.25">
      <c r="A38" s="207" t="s">
        <v>283</v>
      </c>
    </row>
    <row r="39" spans="1:1" x14ac:dyDescent="0.25">
      <c r="A39" s="229" t="s">
        <v>284</v>
      </c>
    </row>
    <row r="40" spans="1:1" x14ac:dyDescent="0.25">
      <c r="A40" s="229" t="s">
        <v>285</v>
      </c>
    </row>
    <row r="41" spans="1:1" ht="15.75" thickBot="1" x14ac:dyDescent="0.3">
      <c r="A41" s="207" t="s">
        <v>286</v>
      </c>
    </row>
    <row r="42" spans="1:1" ht="15.75" thickBot="1" x14ac:dyDescent="0.3">
      <c r="A42" s="33" t="s">
        <v>287</v>
      </c>
    </row>
    <row r="43" spans="1:1" x14ac:dyDescent="0.25">
      <c r="A43" s="207" t="s">
        <v>288</v>
      </c>
    </row>
    <row r="44" spans="1:1" x14ac:dyDescent="0.25">
      <c r="A44" s="207" t="s">
        <v>289</v>
      </c>
    </row>
    <row r="45" spans="1:1" x14ac:dyDescent="0.25">
      <c r="A45" s="253" t="s">
        <v>290</v>
      </c>
    </row>
    <row r="46" spans="1:1" ht="15.75" thickBot="1" x14ac:dyDescent="0.3">
      <c r="A46" s="207" t="s">
        <v>291</v>
      </c>
    </row>
    <row r="47" spans="1:1" ht="16.5" thickBot="1" x14ac:dyDescent="0.3">
      <c r="A47" s="249" t="s">
        <v>292</v>
      </c>
    </row>
    <row r="48" spans="1:1" ht="8.25" customHeight="1" thickBot="1" x14ac:dyDescent="0.3">
      <c r="A48" s="252"/>
    </row>
    <row r="49" spans="1:1" ht="19.5" thickBot="1" x14ac:dyDescent="0.35">
      <c r="A49" s="254" t="s">
        <v>293</v>
      </c>
    </row>
    <row r="50" spans="1:1" ht="16.5" x14ac:dyDescent="0.25">
      <c r="A50" s="255"/>
    </row>
    <row r="52" spans="1:1" ht="17.25" thickBot="1" x14ac:dyDescent="0.3">
      <c r="A52" s="256" t="s">
        <v>294</v>
      </c>
    </row>
    <row r="53" spans="1:1" ht="19.5" thickBot="1" x14ac:dyDescent="0.35">
      <c r="A53" s="248" t="s">
        <v>295</v>
      </c>
    </row>
    <row r="54" spans="1:1" ht="15.75" thickBot="1" x14ac:dyDescent="0.3">
      <c r="A54" s="19" t="s">
        <v>296</v>
      </c>
    </row>
    <row r="55" spans="1:1" x14ac:dyDescent="0.25">
      <c r="A55" s="282" t="s">
        <v>297</v>
      </c>
    </row>
    <row r="56" spans="1:1" x14ac:dyDescent="0.25">
      <c r="A56" s="282" t="s">
        <v>298</v>
      </c>
    </row>
    <row r="57" spans="1:1" x14ac:dyDescent="0.25">
      <c r="A57" s="37" t="s">
        <v>299</v>
      </c>
    </row>
    <row r="58" spans="1:1" ht="15.75" thickBot="1" x14ac:dyDescent="0.3">
      <c r="A58" s="282" t="s">
        <v>300</v>
      </c>
    </row>
    <row r="59" spans="1:1" ht="15.75" thickBot="1" x14ac:dyDescent="0.3">
      <c r="A59" s="19" t="s">
        <v>301</v>
      </c>
    </row>
    <row r="60" spans="1:1" ht="19.5" thickBot="1" x14ac:dyDescent="0.35">
      <c r="A60" s="254" t="s">
        <v>302</v>
      </c>
    </row>
    <row r="61" spans="1:1" x14ac:dyDescent="0.25">
      <c r="A61" s="282" t="s">
        <v>385</v>
      </c>
    </row>
    <row r="62" spans="1:1" x14ac:dyDescent="0.25">
      <c r="A62" s="283" t="s">
        <v>304</v>
      </c>
    </row>
    <row r="63" spans="1:1" x14ac:dyDescent="0.25">
      <c r="A63" s="283" t="s">
        <v>305</v>
      </c>
    </row>
    <row r="64" spans="1:1" ht="15.75" thickBot="1" x14ac:dyDescent="0.3">
      <c r="A64" s="284" t="s">
        <v>306</v>
      </c>
    </row>
    <row r="65" spans="1:1" ht="19.5" thickBot="1" x14ac:dyDescent="0.35">
      <c r="A65" s="254" t="s">
        <v>307</v>
      </c>
    </row>
    <row r="66" spans="1:1" ht="15.75" customHeight="1" x14ac:dyDescent="0.25">
      <c r="A66" s="285" t="s">
        <v>308</v>
      </c>
    </row>
    <row r="67" spans="1:1" x14ac:dyDescent="0.25">
      <c r="A67" s="283" t="s">
        <v>309</v>
      </c>
    </row>
    <row r="68" spans="1:1" x14ac:dyDescent="0.25">
      <c r="A68" s="284" t="s">
        <v>310</v>
      </c>
    </row>
    <row r="69" spans="1:1" x14ac:dyDescent="0.25">
      <c r="A69" s="282" t="s">
        <v>311</v>
      </c>
    </row>
    <row r="70" spans="1:1" x14ac:dyDescent="0.25">
      <c r="A70" s="282" t="s">
        <v>312</v>
      </c>
    </row>
    <row r="71" spans="1:1" x14ac:dyDescent="0.25">
      <c r="A71" s="282" t="s">
        <v>386</v>
      </c>
    </row>
    <row r="72" spans="1:1" x14ac:dyDescent="0.25">
      <c r="A72" s="282" t="s">
        <v>314</v>
      </c>
    </row>
    <row r="73" spans="1:1" x14ac:dyDescent="0.25">
      <c r="A73" s="286" t="s">
        <v>315</v>
      </c>
    </row>
    <row r="74" spans="1:1" ht="8.25" customHeight="1" thickBot="1" x14ac:dyDescent="0.3">
      <c r="A74" s="252"/>
    </row>
    <row r="75" spans="1:1" ht="19.5" thickBot="1" x14ac:dyDescent="0.35">
      <c r="A75" s="254" t="s">
        <v>316</v>
      </c>
    </row>
    <row r="76" spans="1:1" x14ac:dyDescent="0.25">
      <c r="A76" s="261" t="s">
        <v>317</v>
      </c>
    </row>
    <row r="78" spans="1:1" ht="18.75" x14ac:dyDescent="0.3">
      <c r="A78" s="240" t="s">
        <v>387</v>
      </c>
    </row>
    <row r="79" spans="1:1" ht="15" customHeight="1" x14ac:dyDescent="0.25">
      <c r="A79" t="s">
        <v>388</v>
      </c>
    </row>
    <row r="80" spans="1:1" ht="15" customHeight="1" x14ac:dyDescent="0.25">
      <c r="A80" t="s">
        <v>389</v>
      </c>
    </row>
    <row r="81" spans="1:1" ht="15" customHeight="1" x14ac:dyDescent="0.25">
      <c r="A81" t="s">
        <v>390</v>
      </c>
    </row>
    <row r="83" spans="1:1" ht="18.75" x14ac:dyDescent="0.3">
      <c r="A83" s="240" t="s">
        <v>391</v>
      </c>
    </row>
    <row r="84" spans="1:1" ht="15" customHeight="1" x14ac:dyDescent="0.25">
      <c r="A84" t="s">
        <v>392</v>
      </c>
    </row>
    <row r="85" spans="1:1" ht="15" customHeight="1" x14ac:dyDescent="0.25">
      <c r="A85" t="s">
        <v>393</v>
      </c>
    </row>
  </sheetData>
  <pageMargins left="0.70866141732283472" right="0.70866141732283472" top="0.74803149606299213" bottom="0.74803149606299213" header="0.31496062992125984" footer="0.31496062992125984"/>
  <pageSetup paperSize="8"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39997558519241921"/>
    <pageSetUpPr fitToPage="1"/>
  </sheetPr>
  <dimension ref="B1:O74"/>
  <sheetViews>
    <sheetView workbookViewId="0">
      <selection activeCell="G16" sqref="G16"/>
    </sheetView>
  </sheetViews>
  <sheetFormatPr baseColWidth="10" defaultRowHeight="15" x14ac:dyDescent="0.25"/>
  <cols>
    <col min="1" max="1" width="5.28515625" customWidth="1"/>
    <col min="2" max="2" width="42.28515625" customWidth="1"/>
    <col min="3" max="3" width="44.28515625" bestFit="1" customWidth="1"/>
    <col min="4" max="4" width="14.42578125" style="125" bestFit="1" customWidth="1"/>
    <col min="5" max="5" width="10.85546875" style="125" customWidth="1"/>
    <col min="6" max="6" width="60.7109375" bestFit="1" customWidth="1"/>
    <col min="7" max="7" width="17.140625" bestFit="1" customWidth="1"/>
    <col min="8" max="8" width="29.7109375" bestFit="1" customWidth="1"/>
    <col min="9" max="9" width="12" bestFit="1" customWidth="1"/>
    <col min="15" max="15" width="0" hidden="1" customWidth="1"/>
  </cols>
  <sheetData>
    <row r="1" spans="2:15" ht="20.25" x14ac:dyDescent="0.3">
      <c r="B1" s="294" t="s">
        <v>58</v>
      </c>
      <c r="C1" s="294"/>
      <c r="D1" s="151"/>
      <c r="E1" s="151"/>
      <c r="F1" s="131" t="s">
        <v>57</v>
      </c>
    </row>
    <row r="2" spans="2:15" x14ac:dyDescent="0.25">
      <c r="B2" s="150" t="s">
        <v>1</v>
      </c>
      <c r="F2" s="148" t="s">
        <v>56</v>
      </c>
      <c r="O2" s="149" t="s">
        <v>55</v>
      </c>
    </row>
    <row r="3" spans="2:15" x14ac:dyDescent="0.25">
      <c r="B3" s="150" t="s">
        <v>54</v>
      </c>
      <c r="F3" s="148" t="s">
        <v>53</v>
      </c>
      <c r="O3" s="149" t="s">
        <v>52</v>
      </c>
    </row>
    <row r="4" spans="2:15" x14ac:dyDescent="0.25">
      <c r="F4" s="148" t="s">
        <v>51</v>
      </c>
    </row>
    <row r="5" spans="2:15" x14ac:dyDescent="0.25">
      <c r="F5" s="148" t="s">
        <v>50</v>
      </c>
    </row>
    <row r="6" spans="2:15" ht="15.75" thickBot="1" x14ac:dyDescent="0.3">
      <c r="C6" s="147" t="s">
        <v>49</v>
      </c>
    </row>
    <row r="7" spans="2:15" ht="15.75" thickBot="1" x14ac:dyDescent="0.3">
      <c r="B7" s="134" t="s">
        <v>48</v>
      </c>
      <c r="C7" s="146"/>
      <c r="F7" s="145" t="s">
        <v>47</v>
      </c>
      <c r="G7" t="s">
        <v>46</v>
      </c>
    </row>
    <row r="8" spans="2:15" ht="15.75" thickBot="1" x14ac:dyDescent="0.3">
      <c r="B8" s="134" t="s">
        <v>45</v>
      </c>
      <c r="C8" s="144"/>
      <c r="F8" s="128" t="s">
        <v>44</v>
      </c>
      <c r="G8" s="127">
        <v>0</v>
      </c>
    </row>
    <row r="9" spans="2:15" ht="15.75" thickBot="1" x14ac:dyDescent="0.3">
      <c r="B9" s="134" t="s">
        <v>43</v>
      </c>
      <c r="C9" s="143"/>
      <c r="F9" s="128" t="s">
        <v>42</v>
      </c>
      <c r="G9" s="139"/>
      <c r="H9" t="s">
        <v>39</v>
      </c>
    </row>
    <row r="10" spans="2:15" ht="15.75" thickBot="1" x14ac:dyDescent="0.3">
      <c r="B10" s="134" t="s">
        <v>41</v>
      </c>
      <c r="C10" s="143"/>
      <c r="F10" s="128" t="s">
        <v>40</v>
      </c>
      <c r="G10" s="139"/>
      <c r="H10" t="s">
        <v>39</v>
      </c>
    </row>
    <row r="11" spans="2:15" ht="15.75" thickBot="1" x14ac:dyDescent="0.3">
      <c r="B11" s="134" t="s">
        <v>38</v>
      </c>
      <c r="C11" s="142"/>
      <c r="D11" s="126">
        <f>DATE(YEAR(C11),12,31)-C11</f>
        <v>366</v>
      </c>
      <c r="E11" s="141">
        <f>C11+D11</f>
        <v>366</v>
      </c>
      <c r="F11" s="128" t="s">
        <v>37</v>
      </c>
      <c r="G11" s="127">
        <v>0</v>
      </c>
      <c r="I11" s="140"/>
    </row>
    <row r="12" spans="2:15" ht="15.75" thickBot="1" x14ac:dyDescent="0.3">
      <c r="B12" s="134" t="s">
        <v>36</v>
      </c>
      <c r="C12" s="138" t="e">
        <f>ROUND(VLOOKUP(C9,F8:G30,2,0),0)</f>
        <v>#N/A</v>
      </c>
      <c r="F12" s="128" t="s">
        <v>35</v>
      </c>
      <c r="G12" s="139"/>
      <c r="H12" t="s">
        <v>34</v>
      </c>
    </row>
    <row r="13" spans="2:15" ht="15.75" thickBot="1" x14ac:dyDescent="0.3">
      <c r="B13" s="134" t="s">
        <v>33</v>
      </c>
      <c r="C13" s="138" t="e">
        <f>C12*12</f>
        <v>#N/A</v>
      </c>
      <c r="F13" s="128" t="s">
        <v>32</v>
      </c>
      <c r="G13" s="130">
        <v>3</v>
      </c>
    </row>
    <row r="14" spans="2:15" ht="15.75" thickBot="1" x14ac:dyDescent="0.3">
      <c r="B14" s="134" t="s">
        <v>31</v>
      </c>
      <c r="C14" s="135" t="e">
        <f>C10/C13</f>
        <v>#N/A</v>
      </c>
      <c r="F14" s="128" t="s">
        <v>30</v>
      </c>
      <c r="G14" s="127">
        <v>8</v>
      </c>
    </row>
    <row r="15" spans="2:15" ht="15.75" thickBot="1" x14ac:dyDescent="0.3">
      <c r="F15" s="128" t="s">
        <v>29</v>
      </c>
      <c r="G15" s="196"/>
      <c r="H15" t="s">
        <v>60</v>
      </c>
    </row>
    <row r="16" spans="2:15" ht="15.75" thickBot="1" x14ac:dyDescent="0.3">
      <c r="B16" s="134" t="s">
        <v>28</v>
      </c>
      <c r="C16" s="135" t="e">
        <f>C17/360*D11</f>
        <v>#N/A</v>
      </c>
      <c r="F16" s="128" t="s">
        <v>27</v>
      </c>
      <c r="G16" s="196"/>
      <c r="H16" t="s">
        <v>39</v>
      </c>
    </row>
    <row r="17" spans="2:7" ht="15.75" thickBot="1" x14ac:dyDescent="0.3">
      <c r="B17" s="134" t="s">
        <v>26</v>
      </c>
      <c r="C17" s="135" t="e">
        <f>C14*12</f>
        <v>#N/A</v>
      </c>
      <c r="F17" s="128" t="s">
        <v>25</v>
      </c>
      <c r="G17" s="127">
        <v>5</v>
      </c>
    </row>
    <row r="18" spans="2:7" ht="15.75" thickBot="1" x14ac:dyDescent="0.3">
      <c r="B18" s="137" t="s">
        <v>24</v>
      </c>
      <c r="C18" s="136" t="e">
        <f>C12-1</f>
        <v>#N/A</v>
      </c>
      <c r="F18" s="128" t="s">
        <v>23</v>
      </c>
      <c r="G18" s="132">
        <f>100/3</f>
        <v>33.333333333333336</v>
      </c>
    </row>
    <row r="19" spans="2:7" ht="15.75" thickBot="1" x14ac:dyDescent="0.3">
      <c r="B19" s="134" t="s">
        <v>22</v>
      </c>
      <c r="C19" s="135" t="e">
        <f>C10-C17*C18-C16</f>
        <v>#N/A</v>
      </c>
      <c r="F19" s="128" t="s">
        <v>21</v>
      </c>
      <c r="G19" s="127">
        <f>100/5</f>
        <v>20</v>
      </c>
    </row>
    <row r="20" spans="2:7" x14ac:dyDescent="0.25">
      <c r="F20" s="128" t="s">
        <v>20</v>
      </c>
      <c r="G20" s="127">
        <f>100/20</f>
        <v>5</v>
      </c>
    </row>
    <row r="21" spans="2:7" ht="15.75" thickBot="1" x14ac:dyDescent="0.3">
      <c r="F21" s="128" t="s">
        <v>19</v>
      </c>
      <c r="G21" s="127">
        <f>100/20</f>
        <v>5</v>
      </c>
    </row>
    <row r="22" spans="2:7" ht="15.75" thickBot="1" x14ac:dyDescent="0.3">
      <c r="B22" s="134" t="s">
        <v>18</v>
      </c>
      <c r="C22" s="133">
        <f>C11</f>
        <v>0</v>
      </c>
      <c r="F22" s="128" t="s">
        <v>17</v>
      </c>
      <c r="G22" s="132">
        <f>100/15</f>
        <v>6.666666666666667</v>
      </c>
    </row>
    <row r="23" spans="2:7" x14ac:dyDescent="0.25">
      <c r="B23" t="s">
        <v>16</v>
      </c>
      <c r="C23" s="133" t="e">
        <f>C22+365*C12</f>
        <v>#N/A</v>
      </c>
      <c r="F23" s="128" t="s">
        <v>15</v>
      </c>
      <c r="G23" s="127">
        <f>100/20</f>
        <v>5</v>
      </c>
    </row>
    <row r="24" spans="2:7" x14ac:dyDescent="0.25">
      <c r="F24" s="128" t="s">
        <v>14</v>
      </c>
      <c r="G24" s="127">
        <f>100/20</f>
        <v>5</v>
      </c>
    </row>
    <row r="25" spans="2:7" ht="15.75" thickBot="1" x14ac:dyDescent="0.3">
      <c r="B25" s="131" t="s">
        <v>10</v>
      </c>
      <c r="F25" s="128" t="s">
        <v>13</v>
      </c>
      <c r="G25" s="130">
        <f>100/33.33</f>
        <v>3.0003000300030003</v>
      </c>
    </row>
    <row r="26" spans="2:7" ht="15.75" thickBot="1" x14ac:dyDescent="0.3">
      <c r="B26" t="s">
        <v>8</v>
      </c>
      <c r="C26" s="129" t="e">
        <f>C14</f>
        <v>#N/A</v>
      </c>
      <c r="F26" s="128" t="s">
        <v>12</v>
      </c>
      <c r="G26" s="130">
        <f>100/33.33</f>
        <v>3.0003000300030003</v>
      </c>
    </row>
    <row r="27" spans="2:7" x14ac:dyDescent="0.25">
      <c r="F27" s="128" t="s">
        <v>11</v>
      </c>
      <c r="G27" s="132">
        <f>100/15</f>
        <v>6.666666666666667</v>
      </c>
    </row>
    <row r="28" spans="2:7" x14ac:dyDescent="0.25">
      <c r="B28" s="126"/>
      <c r="C28" s="126"/>
      <c r="F28" s="128" t="s">
        <v>9</v>
      </c>
      <c r="G28" s="130">
        <f>100/33</f>
        <v>3.0303030303030303</v>
      </c>
    </row>
    <row r="29" spans="2:7" x14ac:dyDescent="0.25">
      <c r="F29" s="128" t="s">
        <v>7</v>
      </c>
      <c r="G29" s="127">
        <f>100/10</f>
        <v>10</v>
      </c>
    </row>
    <row r="30" spans="2:7" x14ac:dyDescent="0.25">
      <c r="F30" s="128" t="s">
        <v>6</v>
      </c>
      <c r="G30" s="127">
        <v>10</v>
      </c>
    </row>
    <row r="32" spans="2:7" x14ac:dyDescent="0.25">
      <c r="B32" t="s">
        <v>5</v>
      </c>
    </row>
    <row r="40" spans="2:3" ht="31.5" x14ac:dyDescent="0.25">
      <c r="C40" s="202" t="s">
        <v>62</v>
      </c>
    </row>
    <row r="41" spans="2:3" x14ac:dyDescent="0.25">
      <c r="B41" s="147">
        <v>2019</v>
      </c>
      <c r="C41" s="201">
        <f>+SUM('TOTAL CALCULOS AMORTIZACION'!27:27)-'TOTAL CALCULOS AMORTIZACION'!A27</f>
        <v>0</v>
      </c>
    </row>
    <row r="42" spans="2:3" x14ac:dyDescent="0.25">
      <c r="B42" s="147">
        <v>2020</v>
      </c>
      <c r="C42" s="201">
        <f>+SUM('TOTAL CALCULOS AMORTIZACION'!28:28)-'TOTAL CALCULOS AMORTIZACION'!A28</f>
        <v>0</v>
      </c>
    </row>
    <row r="43" spans="2:3" x14ac:dyDescent="0.25">
      <c r="B43" s="147">
        <v>2021</v>
      </c>
      <c r="C43" s="201">
        <f>+SUM('TOTAL CALCULOS AMORTIZACION'!29:29)-'TOTAL CALCULOS AMORTIZACION'!A29</f>
        <v>0</v>
      </c>
    </row>
    <row r="44" spans="2:3" x14ac:dyDescent="0.25">
      <c r="B44" s="147">
        <v>2022</v>
      </c>
      <c r="C44" s="201">
        <f>+SUM('TOTAL CALCULOS AMORTIZACION'!30:30)-'TOTAL CALCULOS AMORTIZACION'!A30</f>
        <v>0</v>
      </c>
    </row>
    <row r="45" spans="2:3" x14ac:dyDescent="0.25">
      <c r="B45" s="147">
        <v>2023</v>
      </c>
      <c r="C45" s="201">
        <f>+SUM('TOTAL CALCULOS AMORTIZACION'!31:31)-'TOTAL CALCULOS AMORTIZACION'!A31</f>
        <v>0</v>
      </c>
    </row>
    <row r="46" spans="2:3" x14ac:dyDescent="0.25">
      <c r="B46" s="147">
        <v>2024</v>
      </c>
      <c r="C46" s="201">
        <f>+SUM('TOTAL CALCULOS AMORTIZACION'!32:32)-'TOTAL CALCULOS AMORTIZACION'!A32</f>
        <v>0</v>
      </c>
    </row>
    <row r="47" spans="2:3" x14ac:dyDescent="0.25">
      <c r="B47" s="147">
        <v>2025</v>
      </c>
      <c r="C47" s="201">
        <f>+SUM('TOTAL CALCULOS AMORTIZACION'!33:33)-'TOTAL CALCULOS AMORTIZACION'!A33</f>
        <v>0</v>
      </c>
    </row>
    <row r="48" spans="2:3" x14ac:dyDescent="0.25">
      <c r="B48" s="147">
        <v>2026</v>
      </c>
      <c r="C48" s="201">
        <f>+SUM('TOTAL CALCULOS AMORTIZACION'!34:34)-'TOTAL CALCULOS AMORTIZACION'!A34</f>
        <v>0</v>
      </c>
    </row>
    <row r="49" spans="2:3" x14ac:dyDescent="0.25">
      <c r="B49" s="147">
        <v>2027</v>
      </c>
      <c r="C49" s="201">
        <f>+SUM('TOTAL CALCULOS AMORTIZACION'!35:35)-'TOTAL CALCULOS AMORTIZACION'!A35</f>
        <v>0</v>
      </c>
    </row>
    <row r="50" spans="2:3" x14ac:dyDescent="0.25">
      <c r="B50" s="147">
        <v>2028</v>
      </c>
      <c r="C50" s="201">
        <f>+SUM('TOTAL CALCULOS AMORTIZACION'!36:36)-'TOTAL CALCULOS AMORTIZACION'!A36</f>
        <v>0</v>
      </c>
    </row>
    <row r="51" spans="2:3" x14ac:dyDescent="0.25">
      <c r="B51" s="147">
        <v>2029</v>
      </c>
      <c r="C51" s="201">
        <f>+SUM('TOTAL CALCULOS AMORTIZACION'!37:37)-'TOTAL CALCULOS AMORTIZACION'!A37</f>
        <v>0</v>
      </c>
    </row>
    <row r="52" spans="2:3" x14ac:dyDescent="0.25">
      <c r="B52" s="147">
        <v>2030</v>
      </c>
      <c r="C52" s="201">
        <f>+SUM('TOTAL CALCULOS AMORTIZACION'!38:38)-'TOTAL CALCULOS AMORTIZACION'!A38</f>
        <v>0</v>
      </c>
    </row>
    <row r="53" spans="2:3" x14ac:dyDescent="0.25">
      <c r="B53" s="147">
        <v>2031</v>
      </c>
      <c r="C53" s="201">
        <f>+SUM('TOTAL CALCULOS AMORTIZACION'!39:39)-'TOTAL CALCULOS AMORTIZACION'!A39</f>
        <v>0</v>
      </c>
    </row>
    <row r="54" spans="2:3" x14ac:dyDescent="0.25">
      <c r="B54" s="147">
        <v>2032</v>
      </c>
      <c r="C54" s="201">
        <f>+SUM('TOTAL CALCULOS AMORTIZACION'!40:40)-'TOTAL CALCULOS AMORTIZACION'!A40</f>
        <v>0</v>
      </c>
    </row>
    <row r="55" spans="2:3" x14ac:dyDescent="0.25">
      <c r="B55" s="147">
        <v>2033</v>
      </c>
      <c r="C55" s="201">
        <f>+SUM('TOTAL CALCULOS AMORTIZACION'!41:41)-'TOTAL CALCULOS AMORTIZACION'!A41</f>
        <v>0</v>
      </c>
    </row>
    <row r="56" spans="2:3" x14ac:dyDescent="0.25">
      <c r="B56" s="147">
        <v>2034</v>
      </c>
      <c r="C56" s="201">
        <f>+SUM('TOTAL CALCULOS AMORTIZACION'!42:42)-'TOTAL CALCULOS AMORTIZACION'!A42</f>
        <v>0</v>
      </c>
    </row>
    <row r="57" spans="2:3" x14ac:dyDescent="0.25">
      <c r="B57" s="147">
        <v>2035</v>
      </c>
      <c r="C57" s="201">
        <f>+SUM('TOTAL CALCULOS AMORTIZACION'!43:43)-'TOTAL CALCULOS AMORTIZACION'!A43</f>
        <v>0</v>
      </c>
    </row>
    <row r="58" spans="2:3" x14ac:dyDescent="0.25">
      <c r="B58" s="147">
        <v>2036</v>
      </c>
      <c r="C58" s="201">
        <f>+SUM('TOTAL CALCULOS AMORTIZACION'!44:44)-'TOTAL CALCULOS AMORTIZACION'!A44</f>
        <v>0</v>
      </c>
    </row>
    <row r="59" spans="2:3" x14ac:dyDescent="0.25">
      <c r="B59" s="147">
        <v>2037</v>
      </c>
      <c r="C59" s="201">
        <f>+SUM('TOTAL CALCULOS AMORTIZACION'!45:45)-'TOTAL CALCULOS AMORTIZACION'!A45</f>
        <v>0</v>
      </c>
    </row>
    <row r="60" spans="2:3" x14ac:dyDescent="0.25">
      <c r="B60" s="147">
        <v>2038</v>
      </c>
      <c r="C60" s="201">
        <f>+SUM('TOTAL CALCULOS AMORTIZACION'!46:46)-'TOTAL CALCULOS AMORTIZACION'!A46</f>
        <v>0</v>
      </c>
    </row>
    <row r="61" spans="2:3" x14ac:dyDescent="0.25">
      <c r="B61" s="147">
        <v>2039</v>
      </c>
      <c r="C61" s="201">
        <f>+SUM('TOTAL CALCULOS AMORTIZACION'!47:47)-'TOTAL CALCULOS AMORTIZACION'!A47</f>
        <v>0</v>
      </c>
    </row>
    <row r="62" spans="2:3" x14ac:dyDescent="0.25">
      <c r="B62" s="147">
        <v>2040</v>
      </c>
      <c r="C62" s="201">
        <f>+SUM('TOTAL CALCULOS AMORTIZACION'!48:48)-'TOTAL CALCULOS AMORTIZACION'!A48</f>
        <v>0</v>
      </c>
    </row>
    <row r="63" spans="2:3" x14ac:dyDescent="0.25">
      <c r="B63" s="147">
        <v>2041</v>
      </c>
      <c r="C63" s="201">
        <f>+SUM('TOTAL CALCULOS AMORTIZACION'!49:49)-'TOTAL CALCULOS AMORTIZACION'!A49</f>
        <v>0</v>
      </c>
    </row>
    <row r="64" spans="2:3" x14ac:dyDescent="0.25">
      <c r="B64" s="147">
        <v>2042</v>
      </c>
      <c r="C64" s="201">
        <f>+SUM('TOTAL CALCULOS AMORTIZACION'!50:50)-'TOTAL CALCULOS AMORTIZACION'!A50</f>
        <v>0</v>
      </c>
    </row>
    <row r="65" spans="2:3" x14ac:dyDescent="0.25">
      <c r="B65" s="147">
        <v>2043</v>
      </c>
      <c r="C65" s="201">
        <f>+SUM('TOTAL CALCULOS AMORTIZACION'!51:51)-'TOTAL CALCULOS AMORTIZACION'!A51</f>
        <v>0</v>
      </c>
    </row>
    <row r="66" spans="2:3" x14ac:dyDescent="0.25">
      <c r="B66" s="147">
        <v>2044</v>
      </c>
      <c r="C66" s="201">
        <f>+SUM('TOTAL CALCULOS AMORTIZACION'!52:52)-'TOTAL CALCULOS AMORTIZACION'!A52</f>
        <v>0</v>
      </c>
    </row>
    <row r="67" spans="2:3" x14ac:dyDescent="0.25">
      <c r="B67" s="147">
        <v>2045</v>
      </c>
      <c r="C67" s="201">
        <f>+SUM('TOTAL CALCULOS AMORTIZACION'!53:53)-'TOTAL CALCULOS AMORTIZACION'!A53</f>
        <v>0</v>
      </c>
    </row>
    <row r="68" spans="2:3" x14ac:dyDescent="0.25">
      <c r="B68" s="147">
        <v>2046</v>
      </c>
      <c r="C68" s="201">
        <f>+SUM('TOTAL CALCULOS AMORTIZACION'!54:54)-'TOTAL CALCULOS AMORTIZACION'!A54</f>
        <v>0</v>
      </c>
    </row>
    <row r="69" spans="2:3" x14ac:dyDescent="0.25">
      <c r="B69" s="147">
        <v>2047</v>
      </c>
      <c r="C69" s="201">
        <f>+SUM('TOTAL CALCULOS AMORTIZACION'!55:55)-'TOTAL CALCULOS AMORTIZACION'!A55</f>
        <v>0</v>
      </c>
    </row>
    <row r="70" spans="2:3" x14ac:dyDescent="0.25">
      <c r="B70" s="147">
        <v>2048</v>
      </c>
      <c r="C70" s="201">
        <f>+SUM('TOTAL CALCULOS AMORTIZACION'!56:56)-'TOTAL CALCULOS AMORTIZACION'!A56</f>
        <v>0</v>
      </c>
    </row>
    <row r="71" spans="2:3" x14ac:dyDescent="0.25">
      <c r="B71" s="147">
        <v>2049</v>
      </c>
      <c r="C71" s="201">
        <f>+SUM('TOTAL CALCULOS AMORTIZACION'!57:57)-'TOTAL CALCULOS AMORTIZACION'!A57</f>
        <v>0</v>
      </c>
    </row>
    <row r="72" spans="2:3" x14ac:dyDescent="0.25">
      <c r="B72" s="147">
        <v>2050</v>
      </c>
      <c r="C72" s="201">
        <f>+SUM('TOTAL CALCULOS AMORTIZACION'!58:58)-'TOTAL CALCULOS AMORTIZACION'!A58</f>
        <v>0</v>
      </c>
    </row>
    <row r="73" spans="2:3" x14ac:dyDescent="0.25">
      <c r="B73" s="147">
        <v>2051</v>
      </c>
      <c r="C73" s="201">
        <f>+SUM('TOTAL CALCULOS AMORTIZACION'!59:59)-'TOTAL CALCULOS AMORTIZACION'!A59</f>
        <v>0</v>
      </c>
    </row>
    <row r="74" spans="2:3" x14ac:dyDescent="0.25">
      <c r="B74" s="147">
        <v>2052</v>
      </c>
      <c r="C74" s="201">
        <f>+SUM('TOTAL CALCULOS AMORTIZACION'!60:60)-'TOTAL CALCULOS AMORTIZACION'!A60</f>
        <v>0</v>
      </c>
    </row>
  </sheetData>
  <mergeCells count="1">
    <mergeCell ref="B1:C1"/>
  </mergeCells>
  <dataValidations count="3">
    <dataValidation type="list" allowBlank="1" showInputMessage="1" showErrorMessage="1" sqref="C8">
      <formula1>$O$2:$O$3</formula1>
    </dataValidation>
    <dataValidation type="list" allowBlank="1" showInputMessage="1" showErrorMessage="1" sqref="C9">
      <formula1>$F$8:$F$29</formula1>
    </dataValidation>
    <dataValidation type="date" allowBlank="1" showInputMessage="1" showErrorMessage="1" sqref="C11">
      <formula1>32874</formula1>
      <formula2>73385</formula2>
    </dataValidation>
  </dataValidations>
  <pageMargins left="0.7" right="0.7" top="0.75" bottom="0.75"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6" tint="0.39997558519241921"/>
  </sheetPr>
  <dimension ref="A1:B60"/>
  <sheetViews>
    <sheetView workbookViewId="0">
      <selection activeCell="G16" sqref="G16"/>
    </sheetView>
  </sheetViews>
  <sheetFormatPr baseColWidth="10" defaultRowHeight="15" x14ac:dyDescent="0.25"/>
  <cols>
    <col min="1" max="1" width="36.85546875" customWidth="1"/>
    <col min="2" max="2" width="2.7109375" hidden="1" customWidth="1"/>
  </cols>
  <sheetData>
    <row r="1" spans="1:2" s="199" customFormat="1" ht="15.75" thickBot="1" x14ac:dyDescent="0.3">
      <c r="A1" s="198" t="s">
        <v>59</v>
      </c>
      <c r="B1" s="198">
        <v>0</v>
      </c>
    </row>
    <row r="2" spans="1:2" ht="15.75" thickBot="1" x14ac:dyDescent="0.3">
      <c r="A2" s="125" t="s">
        <v>48</v>
      </c>
      <c r="B2" s="146"/>
    </row>
    <row r="3" spans="1:2" ht="15.75" thickBot="1" x14ac:dyDescent="0.3">
      <c r="A3" s="125" t="s">
        <v>45</v>
      </c>
      <c r="B3" s="144"/>
    </row>
    <row r="4" spans="1:2" ht="15.75" thickBot="1" x14ac:dyDescent="0.3">
      <c r="A4" s="125" t="s">
        <v>43</v>
      </c>
      <c r="B4" s="143"/>
    </row>
    <row r="5" spans="1:2" ht="15.75" thickBot="1" x14ac:dyDescent="0.3">
      <c r="A5" s="125" t="s">
        <v>41</v>
      </c>
      <c r="B5" s="143"/>
    </row>
    <row r="6" spans="1:2" ht="15.75" thickBot="1" x14ac:dyDescent="0.3">
      <c r="A6" s="125" t="s">
        <v>38</v>
      </c>
      <c r="B6" s="142"/>
    </row>
    <row r="7" spans="1:2" ht="15.75" thickBot="1" x14ac:dyDescent="0.3">
      <c r="A7" s="125" t="s">
        <v>36</v>
      </c>
      <c r="B7" s="138"/>
    </row>
    <row r="8" spans="1:2" ht="15.75" thickBot="1" x14ac:dyDescent="0.3">
      <c r="A8" s="125" t="s">
        <v>33</v>
      </c>
      <c r="B8" s="138"/>
    </row>
    <row r="9" spans="1:2" ht="15.75" thickBot="1" x14ac:dyDescent="0.3">
      <c r="A9" s="125" t="s">
        <v>31</v>
      </c>
      <c r="B9" s="135"/>
    </row>
    <row r="10" spans="1:2" ht="15.75" thickBot="1" x14ac:dyDescent="0.3">
      <c r="A10" s="36"/>
    </row>
    <row r="11" spans="1:2" ht="15.75" thickBot="1" x14ac:dyDescent="0.3">
      <c r="A11" s="125" t="s">
        <v>28</v>
      </c>
      <c r="B11" s="135"/>
    </row>
    <row r="12" spans="1:2" ht="15.75" thickBot="1" x14ac:dyDescent="0.3">
      <c r="A12" s="125" t="s">
        <v>26</v>
      </c>
      <c r="B12" s="135"/>
    </row>
    <row r="13" spans="1:2" ht="15.75" thickBot="1" x14ac:dyDescent="0.3">
      <c r="A13" s="197" t="s">
        <v>24</v>
      </c>
      <c r="B13" s="136"/>
    </row>
    <row r="14" spans="1:2" ht="15.75" thickBot="1" x14ac:dyDescent="0.3">
      <c r="A14" s="125" t="s">
        <v>22</v>
      </c>
      <c r="B14" s="135"/>
    </row>
    <row r="15" spans="1:2" x14ac:dyDescent="0.25">
      <c r="A15" s="36"/>
    </row>
    <row r="16" spans="1:2" ht="15.75" thickBot="1" x14ac:dyDescent="0.3">
      <c r="A16" s="36"/>
    </row>
    <row r="17" spans="1:2" ht="15.75" thickBot="1" x14ac:dyDescent="0.3">
      <c r="A17" s="125" t="s">
        <v>18</v>
      </c>
      <c r="B17" s="133"/>
    </row>
    <row r="18" spans="1:2" x14ac:dyDescent="0.25">
      <c r="A18" s="36" t="s">
        <v>16</v>
      </c>
      <c r="B18" s="133"/>
    </row>
    <row r="19" spans="1:2" x14ac:dyDescent="0.25">
      <c r="A19" s="36"/>
    </row>
    <row r="20" spans="1:2" ht="15.75" thickBot="1" x14ac:dyDescent="0.3">
      <c r="A20" s="131" t="s">
        <v>10</v>
      </c>
    </row>
    <row r="21" spans="1:2" ht="15.75" thickBot="1" x14ac:dyDescent="0.3">
      <c r="A21" s="36" t="s">
        <v>8</v>
      </c>
      <c r="B21" s="129"/>
    </row>
    <row r="22" spans="1:2" x14ac:dyDescent="0.25">
      <c r="A22" s="125"/>
      <c r="B22" s="125"/>
    </row>
    <row r="23" spans="1:2" x14ac:dyDescent="0.25">
      <c r="A23" s="125"/>
      <c r="B23" s="125"/>
    </row>
    <row r="24" spans="1:2" x14ac:dyDescent="0.25">
      <c r="A24" s="125"/>
      <c r="B24" s="125"/>
    </row>
    <row r="26" spans="1:2" x14ac:dyDescent="0.25">
      <c r="A26" s="200" t="s">
        <v>61</v>
      </c>
      <c r="B26" s="200"/>
    </row>
    <row r="27" spans="1:2" x14ac:dyDescent="0.25">
      <c r="A27" s="147">
        <v>2019</v>
      </c>
      <c r="B27" s="201">
        <f t="shared" ref="B27:B60" si="0">+IF(YEAR(B$6)&gt;$A27,0,IF(YEAR(B$6)=$A27,B$11,IF((YEAR(B$18)&gt;$A27),B$12,IF((YEAR(B$18)=$A27),B$14,0))))</f>
        <v>0</v>
      </c>
    </row>
    <row r="28" spans="1:2" x14ac:dyDescent="0.25">
      <c r="A28" s="147">
        <v>2020</v>
      </c>
      <c r="B28" s="201">
        <f t="shared" si="0"/>
        <v>0</v>
      </c>
    </row>
    <row r="29" spans="1:2" x14ac:dyDescent="0.25">
      <c r="A29" s="147">
        <v>2021</v>
      </c>
      <c r="B29" s="201">
        <f t="shared" si="0"/>
        <v>0</v>
      </c>
    </row>
    <row r="30" spans="1:2" x14ac:dyDescent="0.25">
      <c r="A30" s="147">
        <v>2022</v>
      </c>
      <c r="B30" s="201">
        <f t="shared" si="0"/>
        <v>0</v>
      </c>
    </row>
    <row r="31" spans="1:2" x14ac:dyDescent="0.25">
      <c r="A31" s="147">
        <v>2023</v>
      </c>
      <c r="B31" s="201">
        <f t="shared" si="0"/>
        <v>0</v>
      </c>
    </row>
    <row r="32" spans="1:2" x14ac:dyDescent="0.25">
      <c r="A32" s="147">
        <v>2024</v>
      </c>
      <c r="B32" s="201">
        <f t="shared" si="0"/>
        <v>0</v>
      </c>
    </row>
    <row r="33" spans="1:2" x14ac:dyDescent="0.25">
      <c r="A33" s="147">
        <v>2025</v>
      </c>
      <c r="B33" s="201">
        <f t="shared" si="0"/>
        <v>0</v>
      </c>
    </row>
    <row r="34" spans="1:2" x14ac:dyDescent="0.25">
      <c r="A34" s="147">
        <v>2026</v>
      </c>
      <c r="B34" s="201">
        <f t="shared" si="0"/>
        <v>0</v>
      </c>
    </row>
    <row r="35" spans="1:2" x14ac:dyDescent="0.25">
      <c r="A35" s="147">
        <v>2027</v>
      </c>
      <c r="B35" s="201">
        <f t="shared" si="0"/>
        <v>0</v>
      </c>
    </row>
    <row r="36" spans="1:2" x14ac:dyDescent="0.25">
      <c r="A36" s="147">
        <v>2028</v>
      </c>
      <c r="B36" s="201">
        <f t="shared" si="0"/>
        <v>0</v>
      </c>
    </row>
    <row r="37" spans="1:2" x14ac:dyDescent="0.25">
      <c r="A37" s="147">
        <v>2029</v>
      </c>
      <c r="B37" s="201">
        <f t="shared" si="0"/>
        <v>0</v>
      </c>
    </row>
    <row r="38" spans="1:2" x14ac:dyDescent="0.25">
      <c r="A38" s="147">
        <v>2030</v>
      </c>
      <c r="B38" s="201">
        <f t="shared" si="0"/>
        <v>0</v>
      </c>
    </row>
    <row r="39" spans="1:2" x14ac:dyDescent="0.25">
      <c r="A39" s="147">
        <v>2031</v>
      </c>
      <c r="B39" s="201">
        <f t="shared" si="0"/>
        <v>0</v>
      </c>
    </row>
    <row r="40" spans="1:2" x14ac:dyDescent="0.25">
      <c r="A40" s="147">
        <v>2032</v>
      </c>
      <c r="B40" s="201">
        <f t="shared" si="0"/>
        <v>0</v>
      </c>
    </row>
    <row r="41" spans="1:2" x14ac:dyDescent="0.25">
      <c r="A41" s="147">
        <v>2033</v>
      </c>
      <c r="B41" s="201">
        <f t="shared" si="0"/>
        <v>0</v>
      </c>
    </row>
    <row r="42" spans="1:2" x14ac:dyDescent="0.25">
      <c r="A42" s="147">
        <v>2034</v>
      </c>
      <c r="B42" s="201">
        <f t="shared" si="0"/>
        <v>0</v>
      </c>
    </row>
    <row r="43" spans="1:2" x14ac:dyDescent="0.25">
      <c r="A43" s="147">
        <v>2035</v>
      </c>
      <c r="B43" s="201">
        <f t="shared" si="0"/>
        <v>0</v>
      </c>
    </row>
    <row r="44" spans="1:2" x14ac:dyDescent="0.25">
      <c r="A44" s="147">
        <v>2036</v>
      </c>
      <c r="B44" s="201">
        <f t="shared" si="0"/>
        <v>0</v>
      </c>
    </row>
    <row r="45" spans="1:2" x14ac:dyDescent="0.25">
      <c r="A45" s="147">
        <v>2037</v>
      </c>
      <c r="B45" s="201">
        <f t="shared" si="0"/>
        <v>0</v>
      </c>
    </row>
    <row r="46" spans="1:2" x14ac:dyDescent="0.25">
      <c r="A46" s="147">
        <v>2038</v>
      </c>
      <c r="B46" s="201">
        <f t="shared" si="0"/>
        <v>0</v>
      </c>
    </row>
    <row r="47" spans="1:2" x14ac:dyDescent="0.25">
      <c r="A47" s="147">
        <v>2039</v>
      </c>
      <c r="B47" s="201">
        <f t="shared" si="0"/>
        <v>0</v>
      </c>
    </row>
    <row r="48" spans="1:2" x14ac:dyDescent="0.25">
      <c r="A48" s="147">
        <v>2040</v>
      </c>
      <c r="B48" s="201">
        <f t="shared" si="0"/>
        <v>0</v>
      </c>
    </row>
    <row r="49" spans="1:2" x14ac:dyDescent="0.25">
      <c r="A49" s="147">
        <v>2041</v>
      </c>
      <c r="B49" s="201">
        <f t="shared" si="0"/>
        <v>0</v>
      </c>
    </row>
    <row r="50" spans="1:2" x14ac:dyDescent="0.25">
      <c r="A50" s="147">
        <v>2042</v>
      </c>
      <c r="B50" s="201">
        <f t="shared" si="0"/>
        <v>0</v>
      </c>
    </row>
    <row r="51" spans="1:2" x14ac:dyDescent="0.25">
      <c r="A51" s="147">
        <v>2043</v>
      </c>
      <c r="B51" s="201">
        <f t="shared" si="0"/>
        <v>0</v>
      </c>
    </row>
    <row r="52" spans="1:2" x14ac:dyDescent="0.25">
      <c r="A52" s="147">
        <v>2044</v>
      </c>
      <c r="B52" s="201">
        <f t="shared" si="0"/>
        <v>0</v>
      </c>
    </row>
    <row r="53" spans="1:2" x14ac:dyDescent="0.25">
      <c r="A53" s="147">
        <v>2045</v>
      </c>
      <c r="B53" s="201">
        <f t="shared" si="0"/>
        <v>0</v>
      </c>
    </row>
    <row r="54" spans="1:2" x14ac:dyDescent="0.25">
      <c r="A54" s="147">
        <v>2046</v>
      </c>
      <c r="B54" s="201">
        <f t="shared" si="0"/>
        <v>0</v>
      </c>
    </row>
    <row r="55" spans="1:2" x14ac:dyDescent="0.25">
      <c r="A55" s="147">
        <v>2047</v>
      </c>
      <c r="B55" s="201">
        <f t="shared" si="0"/>
        <v>0</v>
      </c>
    </row>
    <row r="56" spans="1:2" x14ac:dyDescent="0.25">
      <c r="A56" s="147">
        <v>2048</v>
      </c>
      <c r="B56" s="201">
        <f t="shared" si="0"/>
        <v>0</v>
      </c>
    </row>
    <row r="57" spans="1:2" x14ac:dyDescent="0.25">
      <c r="A57" s="147">
        <v>2049</v>
      </c>
      <c r="B57" s="201">
        <f t="shared" si="0"/>
        <v>0</v>
      </c>
    </row>
    <row r="58" spans="1:2" x14ac:dyDescent="0.25">
      <c r="A58" s="147">
        <v>2050</v>
      </c>
      <c r="B58" s="201">
        <f t="shared" si="0"/>
        <v>0</v>
      </c>
    </row>
    <row r="59" spans="1:2" x14ac:dyDescent="0.25">
      <c r="A59" s="147">
        <v>2051</v>
      </c>
      <c r="B59" s="201">
        <f t="shared" si="0"/>
        <v>0</v>
      </c>
    </row>
    <row r="60" spans="1:2" x14ac:dyDescent="0.25">
      <c r="A60" s="147">
        <v>2052</v>
      </c>
      <c r="B60" s="201">
        <f t="shared" si="0"/>
        <v>0</v>
      </c>
    </row>
  </sheetData>
  <phoneticPr fontId="4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AURKEZPENA</vt:lpstr>
      <vt:lpstr>DIRUZAINTZAKO AURREKONTUA</vt:lpstr>
      <vt:lpstr>GALDU-IRABAZIEN KONTUA</vt:lpstr>
      <vt:lpstr>EGOERA-BALANTZEA </vt:lpstr>
      <vt:lpstr>G-I konparaketa</vt:lpstr>
      <vt:lpstr>Konparatiboaren BALANTZEA</vt:lpstr>
      <vt:lpstr>CÁLCULO AMORTIZACIÓN</vt:lpstr>
      <vt:lpstr>TOTAL CALCULOS AMORTIZACION</vt:lpstr>
      <vt:lpstr>'CÁLCULO AMORTIZACIÓN'!Área_de_impresión</vt:lpstr>
      <vt:lpstr>'DIRUZAINTZAKO AURREKONTUA'!Área_de_impresión</vt:lpstr>
      <vt:lpstr>'EGOERA-BALANTZEA '!Área_de_impresión</vt:lpstr>
      <vt:lpstr>'GALDU-IRABAZIEN KONTUA'!Área_de_impresión</vt:lpstr>
      <vt:lpstr>'G-I konparaketa'!Área_de_impresión</vt:lpstr>
      <vt:lpstr>'Konparatiboaren BALANTZEA'!Área_de_impresión</vt:lpstr>
    </vt:vector>
  </TitlesOfParts>
  <Company>www.intercambiosvirtuales.org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Haizea</cp:lastModifiedBy>
  <cp:lastPrinted>2022-01-26T18:05:35Z</cp:lastPrinted>
  <dcterms:created xsi:type="dcterms:W3CDTF">2020-10-01T13:36:06Z</dcterms:created>
  <dcterms:modified xsi:type="dcterms:W3CDTF">2022-11-04T08:42:57Z</dcterms:modified>
</cp:coreProperties>
</file>